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7100" windowHeight="9600" activeTab="3"/>
  </bookViews>
  <sheets>
    <sheet name="Navigation" sheetId="3" r:id="rId1"/>
    <sheet name="Strains" sheetId="2" r:id="rId2"/>
    <sheet name="980034" sheetId="1" r:id="rId3"/>
    <sheet name="Setup" sheetId="4" r:id="rId4"/>
  </sheets>
  <externalReferences>
    <externalReference r:id="rId5"/>
  </externalReferences>
  <definedNames>
    <definedName name="solver_adj" localSheetId="2" hidden="1">'980034'!$G$1159:$J$1159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'980034'!$H$1162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M19" i="4"/>
  <c r="F1195" i="1"/>
  <c r="G1195" l="1"/>
  <c r="F1194"/>
  <c r="G1194" l="1"/>
  <c r="F1193"/>
  <c r="G1193" l="1"/>
  <c r="F1192"/>
  <c r="G1192" l="1"/>
  <c r="F1191"/>
  <c r="G1191" l="1"/>
  <c r="F1190"/>
  <c r="G1190" l="1"/>
  <c r="F1189"/>
  <c r="G1189" l="1"/>
  <c r="F1188"/>
  <c r="G1188" l="1"/>
  <c r="F1187"/>
  <c r="G1187" l="1"/>
  <c r="F1186"/>
  <c r="G1186" l="1"/>
  <c r="F1185"/>
  <c r="G1185" l="1"/>
  <c r="F1184"/>
  <c r="G1184" l="1"/>
  <c r="F1183"/>
  <c r="G1183" l="1"/>
  <c r="F1182"/>
  <c r="G1182" l="1"/>
  <c r="F1181"/>
  <c r="G1181" l="1"/>
  <c r="F1180"/>
  <c r="G1180" l="1"/>
  <c r="F1179"/>
  <c r="G1179" l="1"/>
  <c r="F1178"/>
  <c r="G1178" l="1"/>
  <c r="F1177"/>
  <c r="G1177" l="1"/>
  <c r="F1176"/>
  <c r="G1176" l="1"/>
  <c r="F1175"/>
  <c r="G1175" l="1"/>
  <c r="F1174"/>
  <c r="G1174" l="1"/>
  <c r="F1173"/>
  <c r="G1173" l="1"/>
  <c r="F1172"/>
  <c r="G1172" l="1"/>
  <c r="F1171"/>
  <c r="G1171" l="1"/>
  <c r="F1170"/>
  <c r="G1170" l="1"/>
  <c r="F1169"/>
  <c r="G1169" l="1"/>
  <c r="F1168"/>
  <c r="G1168" l="1"/>
  <c r="F1167"/>
  <c r="G1167" l="1"/>
  <c r="F1166"/>
  <c r="G1166" l="1"/>
  <c r="F1165"/>
  <c r="G1165" l="1"/>
  <c r="F1164"/>
  <c r="G1164" l="1"/>
  <c r="F1163"/>
  <c r="G1163" l="1"/>
  <c r="F1162"/>
  <c r="G1162" l="1"/>
  <c r="H1162" s="1"/>
  <c r="M18" i="4"/>
  <c r="F1144" i="1"/>
  <c r="G1144" l="1"/>
  <c r="F1143"/>
  <c r="G1143" l="1"/>
  <c r="F1142"/>
  <c r="G1142" l="1"/>
  <c r="F1141"/>
  <c r="G1141" l="1"/>
  <c r="F1140"/>
  <c r="G1140" l="1"/>
  <c r="F1139"/>
  <c r="G1139" l="1"/>
  <c r="F1138"/>
  <c r="G1138" l="1"/>
  <c r="F1137"/>
  <c r="G1137" l="1"/>
  <c r="F1136"/>
  <c r="G1136" l="1"/>
  <c r="F1135"/>
  <c r="G1135" l="1"/>
  <c r="F1134"/>
  <c r="G1134" l="1"/>
  <c r="F1133"/>
  <c r="G1133" l="1"/>
  <c r="F1132"/>
  <c r="G1132" l="1"/>
  <c r="F1131"/>
  <c r="G1131" l="1"/>
  <c r="F1130"/>
  <c r="G1130" l="1"/>
  <c r="F1129"/>
  <c r="G1129" l="1"/>
  <c r="F1128"/>
  <c r="G1128" l="1"/>
  <c r="F1127"/>
  <c r="G1127" l="1"/>
  <c r="F1126"/>
  <c r="G1126" l="1"/>
  <c r="F1125"/>
  <c r="G1125" l="1"/>
  <c r="F1124"/>
  <c r="G1124" l="1"/>
  <c r="F1123"/>
  <c r="G1123" l="1"/>
  <c r="F1122"/>
  <c r="G1122" l="1"/>
  <c r="F1121"/>
  <c r="G1121" l="1"/>
  <c r="F1120"/>
  <c r="G1120" l="1"/>
  <c r="F1119"/>
  <c r="G1119" l="1"/>
  <c r="F1118"/>
  <c r="G1118" l="1"/>
  <c r="F1117"/>
  <c r="G1117" l="1"/>
  <c r="F1116"/>
  <c r="G1116" l="1"/>
  <c r="F1115"/>
  <c r="G1115" l="1"/>
  <c r="F1114"/>
  <c r="G1114" l="1"/>
  <c r="F1113"/>
  <c r="G1113" l="1"/>
  <c r="F1112"/>
  <c r="G1112" l="1"/>
  <c r="F1111"/>
  <c r="G1111" l="1"/>
  <c r="H1111" s="1"/>
  <c r="M17" i="4"/>
  <c r="F1093" i="1"/>
  <c r="G1093" l="1"/>
  <c r="F1092"/>
  <c r="G1092" l="1"/>
  <c r="F1091"/>
  <c r="G1091" l="1"/>
  <c r="F1090"/>
  <c r="G1090" l="1"/>
  <c r="F1089"/>
  <c r="G1089" l="1"/>
  <c r="F1088"/>
  <c r="G1088" l="1"/>
  <c r="F1087"/>
  <c r="G1087" l="1"/>
  <c r="F1086"/>
  <c r="G1086" l="1"/>
  <c r="F1085"/>
  <c r="G1085" l="1"/>
  <c r="F1084"/>
  <c r="G1084" l="1"/>
  <c r="F1083"/>
  <c r="G1083" l="1"/>
  <c r="F1082"/>
  <c r="G1082" l="1"/>
  <c r="F1081"/>
  <c r="G1081" l="1"/>
  <c r="F1080"/>
  <c r="G1080" l="1"/>
  <c r="F1079"/>
  <c r="G1079" l="1"/>
  <c r="F1078"/>
  <c r="G1078" l="1"/>
  <c r="F1077"/>
  <c r="G1077" l="1"/>
  <c r="F1076"/>
  <c r="G1076" l="1"/>
  <c r="F1075"/>
  <c r="G1075" l="1"/>
  <c r="F1074"/>
  <c r="G1074" l="1"/>
  <c r="F1073"/>
  <c r="G1073" l="1"/>
  <c r="F1072"/>
  <c r="G1072" l="1"/>
  <c r="F1071"/>
  <c r="G1071" l="1"/>
  <c r="F1070"/>
  <c r="G1070" l="1"/>
  <c r="F1069"/>
  <c r="G1069" l="1"/>
  <c r="F1068"/>
  <c r="G1068" l="1"/>
  <c r="F1067"/>
  <c r="G1067" l="1"/>
  <c r="F1066"/>
  <c r="G1066" l="1"/>
  <c r="F1065"/>
  <c r="G1065" l="1"/>
  <c r="F1064"/>
  <c r="G1064" l="1"/>
  <c r="F1063"/>
  <c r="G1063" l="1"/>
  <c r="F1062"/>
  <c r="G1062" l="1"/>
  <c r="F1061"/>
  <c r="G1061" l="1"/>
  <c r="F1060"/>
  <c r="G1060" l="1"/>
  <c r="H1060" s="1"/>
  <c r="M16" i="4"/>
  <c r="M15"/>
  <c r="J15"/>
  <c r="J16"/>
  <c r="F1042" i="1"/>
  <c r="G1042" l="1"/>
  <c r="F1041"/>
  <c r="G1041" l="1"/>
  <c r="F1040"/>
  <c r="G1040" l="1"/>
  <c r="F1039"/>
  <c r="G1039" l="1"/>
  <c r="F1038"/>
  <c r="G1038" l="1"/>
  <c r="F1037"/>
  <c r="G1037" l="1"/>
  <c r="F1036"/>
  <c r="G1036" l="1"/>
  <c r="F1035"/>
  <c r="G1035" l="1"/>
  <c r="F1034"/>
  <c r="G1034" l="1"/>
  <c r="F1033"/>
  <c r="G1033" l="1"/>
  <c r="F1032"/>
  <c r="G1032" l="1"/>
  <c r="F1031"/>
  <c r="G1031" l="1"/>
  <c r="F1030"/>
  <c r="G1030" l="1"/>
  <c r="F1029"/>
  <c r="G1029" l="1"/>
  <c r="F1028"/>
  <c r="G1028" l="1"/>
  <c r="F1027"/>
  <c r="G1027" l="1"/>
  <c r="F1026"/>
  <c r="G1026" l="1"/>
  <c r="F1025"/>
  <c r="G1025" l="1"/>
  <c r="F1024"/>
  <c r="G1024" l="1"/>
  <c r="F1023"/>
  <c r="G1023" l="1"/>
  <c r="F1022"/>
  <c r="G1022" l="1"/>
  <c r="F1021"/>
  <c r="G1021" l="1"/>
  <c r="F1020"/>
  <c r="G1020" l="1"/>
  <c r="F1019"/>
  <c r="G1019" l="1"/>
  <c r="F1018"/>
  <c r="G1018" l="1"/>
  <c r="F1017"/>
  <c r="G1017" l="1"/>
  <c r="F1016"/>
  <c r="G1016" l="1"/>
  <c r="F1015"/>
  <c r="G1015" l="1"/>
  <c r="F1014"/>
  <c r="G1014" l="1"/>
  <c r="F1013"/>
  <c r="G1013" l="1"/>
  <c r="F1012"/>
  <c r="G1012" l="1"/>
  <c r="F1011"/>
  <c r="G1011" l="1"/>
  <c r="F1010"/>
  <c r="G1010" l="1"/>
  <c r="F1009"/>
  <c r="G1009" l="1"/>
  <c r="H1009" s="1"/>
  <c r="F991"/>
  <c r="G991" l="1"/>
  <c r="F990"/>
  <c r="G990" l="1"/>
  <c r="F989"/>
  <c r="G989" l="1"/>
  <c r="F988"/>
  <c r="G988" l="1"/>
  <c r="F987"/>
  <c r="G987" l="1"/>
  <c r="F986"/>
  <c r="G986" l="1"/>
  <c r="F985"/>
  <c r="G985" l="1"/>
  <c r="F984"/>
  <c r="G984" l="1"/>
  <c r="F983"/>
  <c r="G983" l="1"/>
  <c r="F982"/>
  <c r="G982" l="1"/>
  <c r="F981"/>
  <c r="G981" l="1"/>
  <c r="F980"/>
  <c r="G980" l="1"/>
  <c r="F979"/>
  <c r="G979" l="1"/>
  <c r="F978"/>
  <c r="G978" l="1"/>
  <c r="F977"/>
  <c r="G977" l="1"/>
  <c r="F976"/>
  <c r="G976" l="1"/>
  <c r="F975"/>
  <c r="G975" l="1"/>
  <c r="F974"/>
  <c r="G974" l="1"/>
  <c r="F973"/>
  <c r="G973" l="1"/>
  <c r="F972"/>
  <c r="G972" l="1"/>
  <c r="F971"/>
  <c r="G971" l="1"/>
  <c r="F970"/>
  <c r="G970" l="1"/>
  <c r="F969"/>
  <c r="G969" l="1"/>
  <c r="F968"/>
  <c r="G968" l="1"/>
  <c r="F967"/>
  <c r="G967" l="1"/>
  <c r="F966"/>
  <c r="G966" l="1"/>
  <c r="F965"/>
  <c r="G965" l="1"/>
  <c r="F964"/>
  <c r="G964" l="1"/>
  <c r="F963"/>
  <c r="G963" l="1"/>
  <c r="F962"/>
  <c r="G962" l="1"/>
  <c r="F961"/>
  <c r="G961" l="1"/>
  <c r="F960"/>
  <c r="G960" l="1"/>
  <c r="F959"/>
  <c r="G959" l="1"/>
  <c r="F958"/>
  <c r="G958" l="1"/>
  <c r="H958" s="1"/>
  <c r="M14" i="4"/>
  <c r="F940" i="1"/>
  <c r="G940" l="1"/>
  <c r="F939"/>
  <c r="G939" l="1"/>
  <c r="F938"/>
  <c r="G938" l="1"/>
  <c r="F937"/>
  <c r="G937" l="1"/>
  <c r="F936"/>
  <c r="G936" l="1"/>
  <c r="F935"/>
  <c r="G935" l="1"/>
  <c r="F934"/>
  <c r="G934" l="1"/>
  <c r="F933"/>
  <c r="G933" l="1"/>
  <c r="F932"/>
  <c r="G932" l="1"/>
  <c r="F931"/>
  <c r="G931" l="1"/>
  <c r="F930"/>
  <c r="G930" l="1"/>
  <c r="F929"/>
  <c r="G929" l="1"/>
  <c r="F928"/>
  <c r="G928" l="1"/>
  <c r="F927"/>
  <c r="G927" l="1"/>
  <c r="F926"/>
  <c r="G926" l="1"/>
  <c r="F925"/>
  <c r="G925" l="1"/>
  <c r="F924"/>
  <c r="G924" l="1"/>
  <c r="F923"/>
  <c r="G923" l="1"/>
  <c r="F922"/>
  <c r="G922" l="1"/>
  <c r="F921"/>
  <c r="G921" l="1"/>
  <c r="F920"/>
  <c r="G920" l="1"/>
  <c r="F919"/>
  <c r="G919" l="1"/>
  <c r="F918"/>
  <c r="G918" l="1"/>
  <c r="F917"/>
  <c r="G917" l="1"/>
  <c r="F916"/>
  <c r="G916" l="1"/>
  <c r="F915"/>
  <c r="G915" l="1"/>
  <c r="F914"/>
  <c r="G914" l="1"/>
  <c r="F913"/>
  <c r="G913" l="1"/>
  <c r="F912"/>
  <c r="G912" l="1"/>
  <c r="F911"/>
  <c r="G911" l="1"/>
  <c r="F910"/>
  <c r="G910" l="1"/>
  <c r="F909"/>
  <c r="G909" l="1"/>
  <c r="F908"/>
  <c r="G908" l="1"/>
  <c r="F907"/>
  <c r="G907" l="1"/>
  <c r="H907" s="1"/>
  <c r="M13" i="4"/>
  <c r="F889" i="1"/>
  <c r="G889" l="1"/>
  <c r="F888"/>
  <c r="G888" l="1"/>
  <c r="F887"/>
  <c r="G887" l="1"/>
  <c r="F886"/>
  <c r="G886" l="1"/>
  <c r="F885"/>
  <c r="G885" l="1"/>
  <c r="F884"/>
  <c r="G884" l="1"/>
  <c r="F883"/>
  <c r="G883" l="1"/>
  <c r="F882"/>
  <c r="G882" l="1"/>
  <c r="F881"/>
  <c r="G881" l="1"/>
  <c r="F880"/>
  <c r="G880" l="1"/>
  <c r="F879"/>
  <c r="G879" l="1"/>
  <c r="F878"/>
  <c r="G878" l="1"/>
  <c r="F877"/>
  <c r="G877" l="1"/>
  <c r="F876"/>
  <c r="G876" l="1"/>
  <c r="F875"/>
  <c r="G875" l="1"/>
  <c r="F874"/>
  <c r="G874" l="1"/>
  <c r="F873"/>
  <c r="G873" l="1"/>
  <c r="F872"/>
  <c r="G872" l="1"/>
  <c r="F871"/>
  <c r="G871" l="1"/>
  <c r="F870"/>
  <c r="G870" l="1"/>
  <c r="F869"/>
  <c r="G869" l="1"/>
  <c r="F868"/>
  <c r="G868" l="1"/>
  <c r="F867"/>
  <c r="G867" l="1"/>
  <c r="F866"/>
  <c r="G866" l="1"/>
  <c r="F865"/>
  <c r="G865" l="1"/>
  <c r="F864"/>
  <c r="G864" l="1"/>
  <c r="F863"/>
  <c r="G863" l="1"/>
  <c r="F862"/>
  <c r="G862" l="1"/>
  <c r="F861"/>
  <c r="G861" l="1"/>
  <c r="F860"/>
  <c r="G860" l="1"/>
  <c r="F859"/>
  <c r="G859" l="1"/>
  <c r="F858"/>
  <c r="G858" l="1"/>
  <c r="F857"/>
  <c r="G857" l="1"/>
  <c r="F856"/>
  <c r="G856" l="1"/>
  <c r="H856" s="1"/>
  <c r="M12" i="4"/>
  <c r="F838" i="1"/>
  <c r="G838" l="1"/>
  <c r="F837"/>
  <c r="G837" l="1"/>
  <c r="F836"/>
  <c r="G836" l="1"/>
  <c r="F835"/>
  <c r="G835" l="1"/>
  <c r="F834"/>
  <c r="G834" l="1"/>
  <c r="F833"/>
  <c r="G833" l="1"/>
  <c r="F832"/>
  <c r="G832" l="1"/>
  <c r="F831"/>
  <c r="G831" l="1"/>
  <c r="F830"/>
  <c r="G830" l="1"/>
  <c r="F829"/>
  <c r="G829" l="1"/>
  <c r="F828"/>
  <c r="G828" l="1"/>
  <c r="F827"/>
  <c r="G827" l="1"/>
  <c r="F826"/>
  <c r="G826" l="1"/>
  <c r="F825"/>
  <c r="G825" l="1"/>
  <c r="F824"/>
  <c r="G824" l="1"/>
  <c r="F823"/>
  <c r="G823" l="1"/>
  <c r="F822"/>
  <c r="G822" l="1"/>
  <c r="F821"/>
  <c r="G821" l="1"/>
  <c r="F820"/>
  <c r="G820" l="1"/>
  <c r="F819"/>
  <c r="G819" l="1"/>
  <c r="F818"/>
  <c r="G818" l="1"/>
  <c r="F817"/>
  <c r="G817" l="1"/>
  <c r="F816"/>
  <c r="G816" l="1"/>
  <c r="F815"/>
  <c r="G815" l="1"/>
  <c r="F814"/>
  <c r="G814" l="1"/>
  <c r="F813"/>
  <c r="G813" l="1"/>
  <c r="F812"/>
  <c r="G812" l="1"/>
  <c r="F811"/>
  <c r="G811" l="1"/>
  <c r="F810"/>
  <c r="G810" l="1"/>
  <c r="F809"/>
  <c r="G809" l="1"/>
  <c r="F808"/>
  <c r="G808" l="1"/>
  <c r="F807"/>
  <c r="G807" l="1"/>
  <c r="F806"/>
  <c r="G806" l="1"/>
  <c r="F805"/>
  <c r="G805" l="1"/>
  <c r="H805" s="1"/>
  <c r="M11" i="4"/>
  <c r="F787" i="1"/>
  <c r="G787" l="1"/>
  <c r="F786"/>
  <c r="G786" l="1"/>
  <c r="F785"/>
  <c r="G785" l="1"/>
  <c r="F784"/>
  <c r="G784" l="1"/>
  <c r="F783"/>
  <c r="G783" l="1"/>
  <c r="F782"/>
  <c r="G782" l="1"/>
  <c r="F781"/>
  <c r="G781" l="1"/>
  <c r="F780"/>
  <c r="G780" l="1"/>
  <c r="F779"/>
  <c r="G779" l="1"/>
  <c r="F778"/>
  <c r="G778" l="1"/>
  <c r="F777"/>
  <c r="G777" l="1"/>
  <c r="F776"/>
  <c r="G776" l="1"/>
  <c r="F775"/>
  <c r="G775" l="1"/>
  <c r="F774"/>
  <c r="G774" l="1"/>
  <c r="F773"/>
  <c r="G773" l="1"/>
  <c r="F772"/>
  <c r="G772" l="1"/>
  <c r="F771"/>
  <c r="G771" l="1"/>
  <c r="F770"/>
  <c r="G770" l="1"/>
  <c r="F769"/>
  <c r="G769" l="1"/>
  <c r="F768"/>
  <c r="G768" l="1"/>
  <c r="F767"/>
  <c r="G767" l="1"/>
  <c r="F766"/>
  <c r="G766" l="1"/>
  <c r="F765"/>
  <c r="G765" l="1"/>
  <c r="F764"/>
  <c r="G764" l="1"/>
  <c r="F763"/>
  <c r="G763" l="1"/>
  <c r="F762"/>
  <c r="G762" l="1"/>
  <c r="F761"/>
  <c r="G761" l="1"/>
  <c r="F760"/>
  <c r="G760" l="1"/>
  <c r="F759"/>
  <c r="G759" l="1"/>
  <c r="F758"/>
  <c r="G758" l="1"/>
  <c r="F757"/>
  <c r="G757" l="1"/>
  <c r="F756"/>
  <c r="G756" l="1"/>
  <c r="F755"/>
  <c r="G755" l="1"/>
  <c r="F754"/>
  <c r="G754" l="1"/>
  <c r="H754" s="1"/>
  <c r="M10" i="4"/>
  <c r="F736" i="1"/>
  <c r="G736" l="1"/>
  <c r="F735"/>
  <c r="G735" l="1"/>
  <c r="F734"/>
  <c r="G734" l="1"/>
  <c r="F733"/>
  <c r="G733" l="1"/>
  <c r="F732"/>
  <c r="G732" l="1"/>
  <c r="F731"/>
  <c r="G731" l="1"/>
  <c r="F730"/>
  <c r="G730" l="1"/>
  <c r="F729"/>
  <c r="G729" l="1"/>
  <c r="F728"/>
  <c r="G728" l="1"/>
  <c r="F727"/>
  <c r="G727" l="1"/>
  <c r="F726"/>
  <c r="G726" l="1"/>
  <c r="F725"/>
  <c r="G725" l="1"/>
  <c r="F724"/>
  <c r="G724" l="1"/>
  <c r="F723"/>
  <c r="G723" l="1"/>
  <c r="F722"/>
  <c r="G722" l="1"/>
  <c r="F721"/>
  <c r="G721" l="1"/>
  <c r="F720"/>
  <c r="G720" l="1"/>
  <c r="F719"/>
  <c r="G719" l="1"/>
  <c r="F718"/>
  <c r="G718" l="1"/>
  <c r="F717"/>
  <c r="G717" l="1"/>
  <c r="F716"/>
  <c r="G716" l="1"/>
  <c r="F715"/>
  <c r="G715" l="1"/>
  <c r="F714"/>
  <c r="G714" l="1"/>
  <c r="F713"/>
  <c r="G713" l="1"/>
  <c r="F712"/>
  <c r="G712" l="1"/>
  <c r="F711"/>
  <c r="G711" l="1"/>
  <c r="F710"/>
  <c r="G710" l="1"/>
  <c r="F709"/>
  <c r="G709" l="1"/>
  <c r="F708"/>
  <c r="G708" l="1"/>
  <c r="F707"/>
  <c r="G707" l="1"/>
  <c r="F706"/>
  <c r="G706" l="1"/>
  <c r="F705"/>
  <c r="G705" l="1"/>
  <c r="F704"/>
  <c r="G704" l="1"/>
  <c r="F703"/>
  <c r="G703" l="1"/>
  <c r="H703" s="1"/>
  <c r="M25" i="2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N10" i="4"/>
  <c r="N11"/>
  <c r="N12"/>
  <c r="N13"/>
  <c r="N14"/>
  <c r="N15"/>
  <c r="N16"/>
  <c r="N17"/>
  <c r="N18"/>
  <c r="N19"/>
  <c r="M9"/>
  <c r="N9" s="1"/>
  <c r="F685" i="1"/>
  <c r="G685" l="1"/>
  <c r="F684"/>
  <c r="G684" l="1"/>
  <c r="F683"/>
  <c r="G683" l="1"/>
  <c r="F682"/>
  <c r="G682" l="1"/>
  <c r="F681"/>
  <c r="G681" l="1"/>
  <c r="F680"/>
  <c r="G680" l="1"/>
  <c r="F679"/>
  <c r="G679" l="1"/>
  <c r="F678"/>
  <c r="G678" l="1"/>
  <c r="F677"/>
  <c r="G677" l="1"/>
  <c r="F676"/>
  <c r="G676" l="1"/>
  <c r="F675"/>
  <c r="G675" l="1"/>
  <c r="F674"/>
  <c r="G674" l="1"/>
  <c r="F673"/>
  <c r="G673" l="1"/>
  <c r="F672"/>
  <c r="G672" l="1"/>
  <c r="F671"/>
  <c r="G671" l="1"/>
  <c r="F670"/>
  <c r="G670" l="1"/>
  <c r="F669"/>
  <c r="G669" l="1"/>
  <c r="F668"/>
  <c r="G668" l="1"/>
  <c r="F667"/>
  <c r="G667" l="1"/>
  <c r="F666"/>
  <c r="G666" l="1"/>
  <c r="F665"/>
  <c r="G665" l="1"/>
  <c r="F664"/>
  <c r="G664" l="1"/>
  <c r="F663"/>
  <c r="G663" l="1"/>
  <c r="F662"/>
  <c r="G662" l="1"/>
  <c r="F661"/>
  <c r="G661" l="1"/>
  <c r="F660"/>
  <c r="G660" l="1"/>
  <c r="F659"/>
  <c r="G659" l="1"/>
  <c r="F658"/>
  <c r="G658" l="1"/>
  <c r="F657"/>
  <c r="G657" l="1"/>
  <c r="F656"/>
  <c r="G656" l="1"/>
  <c r="F655"/>
  <c r="G655" l="1"/>
  <c r="F654"/>
  <c r="G654" l="1"/>
  <c r="F653"/>
  <c r="G653" l="1"/>
  <c r="F652"/>
  <c r="G652" l="1"/>
  <c r="H652" s="1"/>
  <c r="Q3" i="4"/>
  <c r="U11"/>
  <c r="U12" s="1"/>
  <c r="U13" s="1"/>
  <c r="U14" s="1"/>
  <c r="U15" s="1"/>
  <c r="U16" s="1"/>
  <c r="U17" s="1"/>
  <c r="U18" s="1"/>
  <c r="U19" s="1"/>
  <c r="U10"/>
  <c r="F615" i="1"/>
  <c r="G615" l="1"/>
  <c r="F614"/>
  <c r="G614" l="1"/>
  <c r="F613"/>
  <c r="G613" l="1"/>
  <c r="F612"/>
  <c r="G612" l="1"/>
  <c r="F611"/>
  <c r="G611" l="1"/>
  <c r="F610"/>
  <c r="G610" l="1"/>
  <c r="F609"/>
  <c r="G609" l="1"/>
  <c r="F608"/>
  <c r="G608" l="1"/>
  <c r="F607"/>
  <c r="G607" l="1"/>
  <c r="F606"/>
  <c r="G606" l="1"/>
  <c r="F605"/>
  <c r="G605" l="1"/>
  <c r="F604"/>
  <c r="G604" l="1"/>
  <c r="F603"/>
  <c r="G603" l="1"/>
  <c r="F602"/>
  <c r="G602" l="1"/>
  <c r="F601"/>
  <c r="G601" l="1"/>
  <c r="F600"/>
  <c r="G600" l="1"/>
  <c r="F599"/>
  <c r="G599" l="1"/>
  <c r="F598"/>
  <c r="G598" l="1"/>
  <c r="F597"/>
  <c r="G597" l="1"/>
  <c r="F596"/>
  <c r="G596" l="1"/>
  <c r="F595"/>
  <c r="G595" l="1"/>
  <c r="F594"/>
  <c r="G594" l="1"/>
  <c r="F593"/>
  <c r="G593" l="1"/>
  <c r="F592"/>
  <c r="G592" l="1"/>
  <c r="F591"/>
  <c r="G591" l="1"/>
  <c r="F590"/>
  <c r="G590" l="1"/>
  <c r="F589"/>
  <c r="G589" l="1"/>
  <c r="F588"/>
  <c r="G588" l="1"/>
  <c r="F587"/>
  <c r="G587" l="1"/>
  <c r="F586"/>
  <c r="G586" l="1"/>
  <c r="F585"/>
  <c r="G585" l="1"/>
  <c r="F584"/>
  <c r="G584" l="1"/>
  <c r="F583"/>
  <c r="G583" l="1"/>
  <c r="F582"/>
  <c r="G582" l="1"/>
  <c r="H582" s="1"/>
  <c r="AB10" i="4" l="1"/>
  <c r="AB11"/>
  <c r="AB12"/>
  <c r="AB13"/>
  <c r="AB14"/>
  <c r="AB15"/>
  <c r="AB9"/>
  <c r="AA10"/>
  <c r="AA11"/>
  <c r="AA12"/>
  <c r="AA13"/>
  <c r="AA14"/>
  <c r="AA15"/>
  <c r="AA9"/>
  <c r="Z10"/>
  <c r="Z11"/>
  <c r="Z12"/>
  <c r="Z13"/>
  <c r="Z14"/>
  <c r="Z15"/>
  <c r="Z9"/>
  <c r="W10" l="1"/>
  <c r="X10"/>
  <c r="W11"/>
  <c r="X11"/>
  <c r="W12"/>
  <c r="X12"/>
  <c r="W13"/>
  <c r="X13"/>
  <c r="W14"/>
  <c r="X14"/>
  <c r="W15"/>
  <c r="X15"/>
  <c r="W16"/>
  <c r="X16"/>
  <c r="W17"/>
  <c r="X17"/>
  <c r="W18"/>
  <c r="X18"/>
  <c r="W19"/>
  <c r="X19"/>
  <c r="X9"/>
  <c r="W9"/>
  <c r="V15"/>
  <c r="R10"/>
  <c r="S10"/>
  <c r="R11"/>
  <c r="S11"/>
  <c r="R12"/>
  <c r="S12"/>
  <c r="R13"/>
  <c r="S13"/>
  <c r="R14"/>
  <c r="S14"/>
  <c r="Q15"/>
  <c r="R15"/>
  <c r="S15"/>
  <c r="R16"/>
  <c r="S16"/>
  <c r="R17"/>
  <c r="S17"/>
  <c r="R18"/>
  <c r="S18"/>
  <c r="R19"/>
  <c r="S19"/>
  <c r="S9"/>
  <c r="R9"/>
  <c r="K15"/>
  <c r="J19"/>
  <c r="Q19" s="1"/>
  <c r="J18"/>
  <c r="Q18" s="1"/>
  <c r="J17"/>
  <c r="V17" s="1"/>
  <c r="V16"/>
  <c r="J14"/>
  <c r="V14" s="1"/>
  <c r="J13"/>
  <c r="Q13" s="1"/>
  <c r="J12"/>
  <c r="Q12" s="1"/>
  <c r="F564" i="1"/>
  <c r="V18" i="4" l="1"/>
  <c r="V19"/>
  <c r="K18"/>
  <c r="K19"/>
  <c r="K12"/>
  <c r="V12"/>
  <c r="Q16"/>
  <c r="K16"/>
  <c r="Q17"/>
  <c r="K17"/>
  <c r="K14"/>
  <c r="Q14"/>
  <c r="K13"/>
  <c r="V13"/>
  <c r="G564" i="1"/>
  <c r="F563"/>
  <c r="G563" l="1"/>
  <c r="F562"/>
  <c r="G562" l="1"/>
  <c r="F561"/>
  <c r="G561" l="1"/>
  <c r="F560"/>
  <c r="G560" l="1"/>
  <c r="F559"/>
  <c r="G559" l="1"/>
  <c r="F558"/>
  <c r="G558" l="1"/>
  <c r="F557"/>
  <c r="G557" l="1"/>
  <c r="F556"/>
  <c r="G556" l="1"/>
  <c r="F555"/>
  <c r="G555" l="1"/>
  <c r="F554"/>
  <c r="G554" l="1"/>
  <c r="F553"/>
  <c r="G553" l="1"/>
  <c r="F552"/>
  <c r="G552" l="1"/>
  <c r="F551"/>
  <c r="G551" l="1"/>
  <c r="F550"/>
  <c r="G550" l="1"/>
  <c r="F549"/>
  <c r="G549" l="1"/>
  <c r="F548"/>
  <c r="G548" l="1"/>
  <c r="F547"/>
  <c r="G547" l="1"/>
  <c r="F546"/>
  <c r="G546" l="1"/>
  <c r="F545"/>
  <c r="G545" l="1"/>
  <c r="F544"/>
  <c r="G544" l="1"/>
  <c r="F543"/>
  <c r="G543" l="1"/>
  <c r="F542"/>
  <c r="G542" l="1"/>
  <c r="F541"/>
  <c r="G541" l="1"/>
  <c r="F540"/>
  <c r="G540" l="1"/>
  <c r="F539"/>
  <c r="G539" l="1"/>
  <c r="F538"/>
  <c r="G538" l="1"/>
  <c r="F537"/>
  <c r="G537" l="1"/>
  <c r="F536"/>
  <c r="G536" l="1"/>
  <c r="F535"/>
  <c r="G535" l="1"/>
  <c r="F534"/>
  <c r="G534" l="1"/>
  <c r="F533"/>
  <c r="G533" l="1"/>
  <c r="F532"/>
  <c r="G532" l="1"/>
  <c r="F531"/>
  <c r="G531" l="1"/>
  <c r="H531" s="1"/>
  <c r="F513"/>
  <c r="G513" l="1"/>
  <c r="F512"/>
  <c r="G512" l="1"/>
  <c r="F511"/>
  <c r="G511" l="1"/>
  <c r="F510"/>
  <c r="G510" l="1"/>
  <c r="F509"/>
  <c r="G509" l="1"/>
  <c r="F508"/>
  <c r="G508" l="1"/>
  <c r="F507"/>
  <c r="G507" l="1"/>
  <c r="F506"/>
  <c r="G506" l="1"/>
  <c r="F505"/>
  <c r="G505" l="1"/>
  <c r="F504"/>
  <c r="G504" l="1"/>
  <c r="F503"/>
  <c r="G503" l="1"/>
  <c r="F502"/>
  <c r="G502" l="1"/>
  <c r="F501"/>
  <c r="G501" l="1"/>
  <c r="F500"/>
  <c r="G500" l="1"/>
  <c r="F499"/>
  <c r="G499" l="1"/>
  <c r="F498"/>
  <c r="G498" l="1"/>
  <c r="F497"/>
  <c r="G497" l="1"/>
  <c r="F496"/>
  <c r="G496" l="1"/>
  <c r="F495"/>
  <c r="G495" l="1"/>
  <c r="F494"/>
  <c r="G494" l="1"/>
  <c r="F493"/>
  <c r="G493" l="1"/>
  <c r="F492"/>
  <c r="G492" l="1"/>
  <c r="F491"/>
  <c r="G491" l="1"/>
  <c r="F490"/>
  <c r="G490" l="1"/>
  <c r="F489"/>
  <c r="G489" l="1"/>
  <c r="F488"/>
  <c r="G488" l="1"/>
  <c r="F487"/>
  <c r="G487" l="1"/>
  <c r="F486"/>
  <c r="G486" l="1"/>
  <c r="F485"/>
  <c r="G485" l="1"/>
  <c r="F484"/>
  <c r="G484" l="1"/>
  <c r="F483"/>
  <c r="G483" l="1"/>
  <c r="F482"/>
  <c r="G482" l="1"/>
  <c r="F481"/>
  <c r="G481" l="1"/>
  <c r="F462"/>
  <c r="F480"/>
  <c r="G480" l="1"/>
  <c r="H480" s="1"/>
  <c r="G462"/>
  <c r="F461"/>
  <c r="G461" l="1"/>
  <c r="F460"/>
  <c r="G460" l="1"/>
  <c r="F459"/>
  <c r="G459" l="1"/>
  <c r="F458"/>
  <c r="G458" l="1"/>
  <c r="F457"/>
  <c r="G457" l="1"/>
  <c r="F456"/>
  <c r="G456" l="1"/>
  <c r="F455"/>
  <c r="G455" l="1"/>
  <c r="F454"/>
  <c r="G454" l="1"/>
  <c r="F453"/>
  <c r="G453" l="1"/>
  <c r="F452"/>
  <c r="G452" l="1"/>
  <c r="F451"/>
  <c r="G451" l="1"/>
  <c r="F450"/>
  <c r="G450" l="1"/>
  <c r="F449"/>
  <c r="G449" l="1"/>
  <c r="F448"/>
  <c r="G448" l="1"/>
  <c r="F447"/>
  <c r="G447" l="1"/>
  <c r="F446"/>
  <c r="G446" l="1"/>
  <c r="F445"/>
  <c r="G445" l="1"/>
  <c r="F444"/>
  <c r="G444" l="1"/>
  <c r="F443"/>
  <c r="G443" l="1"/>
  <c r="F442"/>
  <c r="G442" l="1"/>
  <c r="F441"/>
  <c r="G441" l="1"/>
  <c r="F440"/>
  <c r="G440" l="1"/>
  <c r="F439"/>
  <c r="G439" l="1"/>
  <c r="F438"/>
  <c r="G438" l="1"/>
  <c r="F437"/>
  <c r="G437" l="1"/>
  <c r="F436"/>
  <c r="G436" l="1"/>
  <c r="F435"/>
  <c r="G435" l="1"/>
  <c r="F434"/>
  <c r="G434" l="1"/>
  <c r="F433"/>
  <c r="G433" l="1"/>
  <c r="F432"/>
  <c r="G432" l="1"/>
  <c r="F431"/>
  <c r="G431" l="1"/>
  <c r="F430"/>
  <c r="G430" l="1"/>
  <c r="F411"/>
  <c r="F429"/>
  <c r="G429" l="1"/>
  <c r="H429" s="1"/>
  <c r="G411"/>
  <c r="F410"/>
  <c r="G410" l="1"/>
  <c r="F409"/>
  <c r="G409" l="1"/>
  <c r="F408"/>
  <c r="G408" l="1"/>
  <c r="F407"/>
  <c r="G407" l="1"/>
  <c r="F406"/>
  <c r="G406" l="1"/>
  <c r="F405"/>
  <c r="G405" l="1"/>
  <c r="F404"/>
  <c r="G404" l="1"/>
  <c r="F403"/>
  <c r="G403" l="1"/>
  <c r="F402"/>
  <c r="G402" l="1"/>
  <c r="F401"/>
  <c r="G401" l="1"/>
  <c r="F400"/>
  <c r="G400" l="1"/>
  <c r="F399"/>
  <c r="G399" l="1"/>
  <c r="F398"/>
  <c r="G398" l="1"/>
  <c r="F397"/>
  <c r="G397" l="1"/>
  <c r="F396"/>
  <c r="G396" l="1"/>
  <c r="F395"/>
  <c r="G395" l="1"/>
  <c r="F394"/>
  <c r="G394" l="1"/>
  <c r="F393"/>
  <c r="G393" l="1"/>
  <c r="F392"/>
  <c r="G392" l="1"/>
  <c r="F391"/>
  <c r="G391" l="1"/>
  <c r="F390"/>
  <c r="G390" l="1"/>
  <c r="F389"/>
  <c r="G389" l="1"/>
  <c r="F388"/>
  <c r="G388" l="1"/>
  <c r="F387"/>
  <c r="G387" l="1"/>
  <c r="F386"/>
  <c r="G386" l="1"/>
  <c r="F385"/>
  <c r="G385" l="1"/>
  <c r="F384"/>
  <c r="G384" l="1"/>
  <c r="F383"/>
  <c r="G383" l="1"/>
  <c r="F382"/>
  <c r="G382" l="1"/>
  <c r="F381"/>
  <c r="G381" l="1"/>
  <c r="F380"/>
  <c r="G380" l="1"/>
  <c r="F379"/>
  <c r="G379" l="1"/>
  <c r="F360"/>
  <c r="F378"/>
  <c r="G378" l="1"/>
  <c r="H378" s="1"/>
  <c r="G360"/>
  <c r="F359"/>
  <c r="G359" l="1"/>
  <c r="F358"/>
  <c r="G358" l="1"/>
  <c r="F357"/>
  <c r="G357" l="1"/>
  <c r="F356"/>
  <c r="G356" l="1"/>
  <c r="F355"/>
  <c r="G355" l="1"/>
  <c r="F354"/>
  <c r="G354" l="1"/>
  <c r="F353"/>
  <c r="G353" l="1"/>
  <c r="F352"/>
  <c r="G352" l="1"/>
  <c r="F351"/>
  <c r="G351" l="1"/>
  <c r="F350"/>
  <c r="G350" l="1"/>
  <c r="F349"/>
  <c r="G349" l="1"/>
  <c r="F348"/>
  <c r="G348" l="1"/>
  <c r="F347"/>
  <c r="G347" l="1"/>
  <c r="F346"/>
  <c r="G346" l="1"/>
  <c r="F345"/>
  <c r="G345" l="1"/>
  <c r="F344"/>
  <c r="G344" l="1"/>
  <c r="F343"/>
  <c r="G343" l="1"/>
  <c r="F342"/>
  <c r="G342" l="1"/>
  <c r="F341"/>
  <c r="G341" l="1"/>
  <c r="F340"/>
  <c r="G340" l="1"/>
  <c r="F339"/>
  <c r="G339" l="1"/>
  <c r="F338"/>
  <c r="G338" l="1"/>
  <c r="F337"/>
  <c r="G337" l="1"/>
  <c r="F336"/>
  <c r="G336" l="1"/>
  <c r="F335"/>
  <c r="G335" l="1"/>
  <c r="F334"/>
  <c r="G334" l="1"/>
  <c r="F333"/>
  <c r="G333" l="1"/>
  <c r="F332"/>
  <c r="G332" l="1"/>
  <c r="F331"/>
  <c r="G331" l="1"/>
  <c r="F330"/>
  <c r="G330" l="1"/>
  <c r="F329"/>
  <c r="G329" l="1"/>
  <c r="F328"/>
  <c r="G328" l="1"/>
  <c r="F309"/>
  <c r="F327"/>
  <c r="G327" l="1"/>
  <c r="H327" s="1"/>
  <c r="G309"/>
  <c r="F308"/>
  <c r="G308" l="1"/>
  <c r="F307"/>
  <c r="G307" l="1"/>
  <c r="F306"/>
  <c r="G306" l="1"/>
  <c r="F305"/>
  <c r="G305" l="1"/>
  <c r="F304"/>
  <c r="G304" l="1"/>
  <c r="F303"/>
  <c r="G303" l="1"/>
  <c r="F302"/>
  <c r="G302" l="1"/>
  <c r="F301"/>
  <c r="G301" l="1"/>
  <c r="F300"/>
  <c r="G300" l="1"/>
  <c r="F299"/>
  <c r="G299" l="1"/>
  <c r="F298"/>
  <c r="G298" l="1"/>
  <c r="F297"/>
  <c r="G297" l="1"/>
  <c r="F296"/>
  <c r="G296" l="1"/>
  <c r="F295"/>
  <c r="G295" l="1"/>
  <c r="F294"/>
  <c r="G294" l="1"/>
  <c r="F293"/>
  <c r="G293" l="1"/>
  <c r="F292"/>
  <c r="G292" l="1"/>
  <c r="F291"/>
  <c r="G291" l="1"/>
  <c r="F290"/>
  <c r="G290" l="1"/>
  <c r="F289"/>
  <c r="G289" l="1"/>
  <c r="F288"/>
  <c r="G288" l="1"/>
  <c r="F287"/>
  <c r="G287" l="1"/>
  <c r="F286"/>
  <c r="G286" l="1"/>
  <c r="F285"/>
  <c r="G285" l="1"/>
  <c r="F284"/>
  <c r="G284" l="1"/>
  <c r="F283"/>
  <c r="G283" l="1"/>
  <c r="F282"/>
  <c r="G282" l="1"/>
  <c r="F281"/>
  <c r="G281" l="1"/>
  <c r="F280"/>
  <c r="G280" l="1"/>
  <c r="F279"/>
  <c r="G279" l="1"/>
  <c r="F278"/>
  <c r="G278" l="1"/>
  <c r="F277"/>
  <c r="G277" l="1"/>
  <c r="F258"/>
  <c r="F276"/>
  <c r="G276" l="1"/>
  <c r="H276" s="1"/>
  <c r="G258"/>
  <c r="F257"/>
  <c r="G257" l="1"/>
  <c r="F256"/>
  <c r="G256" l="1"/>
  <c r="F255"/>
  <c r="G255" l="1"/>
  <c r="F254"/>
  <c r="G254" l="1"/>
  <c r="F253"/>
  <c r="G253" l="1"/>
  <c r="F252"/>
  <c r="G252" l="1"/>
  <c r="F251"/>
  <c r="G251" l="1"/>
  <c r="F250"/>
  <c r="G250" l="1"/>
  <c r="F249"/>
  <c r="G249" l="1"/>
  <c r="F248"/>
  <c r="G248" l="1"/>
  <c r="F247"/>
  <c r="G247" l="1"/>
  <c r="F246"/>
  <c r="G246" l="1"/>
  <c r="F245"/>
  <c r="G245" l="1"/>
  <c r="F244"/>
  <c r="G244" l="1"/>
  <c r="F243"/>
  <c r="G243" l="1"/>
  <c r="F242"/>
  <c r="G242" l="1"/>
  <c r="F241"/>
  <c r="G241" l="1"/>
  <c r="F240"/>
  <c r="G240" l="1"/>
  <c r="F239"/>
  <c r="G239" l="1"/>
  <c r="F238"/>
  <c r="G238" l="1"/>
  <c r="F237"/>
  <c r="G237" l="1"/>
  <c r="F236"/>
  <c r="G236" l="1"/>
  <c r="F235"/>
  <c r="G235" l="1"/>
  <c r="F234"/>
  <c r="G234" l="1"/>
  <c r="F233"/>
  <c r="G233" l="1"/>
  <c r="F232"/>
  <c r="G232" l="1"/>
  <c r="F231"/>
  <c r="G231" l="1"/>
  <c r="F230"/>
  <c r="G230" l="1"/>
  <c r="F229"/>
  <c r="G229" l="1"/>
  <c r="F228"/>
  <c r="G228" l="1"/>
  <c r="F227"/>
  <c r="G227" l="1"/>
  <c r="F226"/>
  <c r="G226" l="1"/>
  <c r="F207"/>
  <c r="F225"/>
  <c r="G225" l="1"/>
  <c r="H225" s="1"/>
  <c r="G207"/>
  <c r="F206"/>
  <c r="G206" l="1"/>
  <c r="F205"/>
  <c r="G205" l="1"/>
  <c r="F204"/>
  <c r="G204" l="1"/>
  <c r="F203"/>
  <c r="G203" l="1"/>
  <c r="F202"/>
  <c r="G202" l="1"/>
  <c r="F201"/>
  <c r="G201" l="1"/>
  <c r="F200"/>
  <c r="G200" l="1"/>
  <c r="F199"/>
  <c r="G199" l="1"/>
  <c r="F198"/>
  <c r="G198" l="1"/>
  <c r="F197"/>
  <c r="G197" l="1"/>
  <c r="F196"/>
  <c r="G196" l="1"/>
  <c r="F195"/>
  <c r="G195" l="1"/>
  <c r="F194"/>
  <c r="G194" l="1"/>
  <c r="F193"/>
  <c r="G193" l="1"/>
  <c r="F192"/>
  <c r="G192" l="1"/>
  <c r="F191"/>
  <c r="G191" l="1"/>
  <c r="F190"/>
  <c r="G190" l="1"/>
  <c r="F189"/>
  <c r="G189" l="1"/>
  <c r="F188"/>
  <c r="G188" l="1"/>
  <c r="F187"/>
  <c r="G187" l="1"/>
  <c r="F186"/>
  <c r="G186" l="1"/>
  <c r="F185"/>
  <c r="G185" l="1"/>
  <c r="F184"/>
  <c r="G184" l="1"/>
  <c r="F183"/>
  <c r="G183" l="1"/>
  <c r="F182"/>
  <c r="G182" l="1"/>
  <c r="F181"/>
  <c r="G181" l="1"/>
  <c r="F180"/>
  <c r="G180" l="1"/>
  <c r="F179"/>
  <c r="G179" l="1"/>
  <c r="F178"/>
  <c r="G178" l="1"/>
  <c r="F177"/>
  <c r="G177" l="1"/>
  <c r="F176"/>
  <c r="G176" l="1"/>
  <c r="F175"/>
  <c r="G175" l="1"/>
  <c r="F174"/>
  <c r="G174" l="1"/>
  <c r="H174" s="1"/>
  <c r="J11" i="4"/>
  <c r="J10"/>
  <c r="J9"/>
  <c r="F35"/>
  <c r="F34"/>
  <c r="F33"/>
  <c r="F32"/>
  <c r="F31"/>
  <c r="F30"/>
  <c r="F29"/>
  <c r="F28"/>
  <c r="F27"/>
  <c r="F26"/>
  <c r="F25"/>
  <c r="F19"/>
  <c r="F18"/>
  <c r="F17"/>
  <c r="F16"/>
  <c r="F15"/>
  <c r="F14"/>
  <c r="F13"/>
  <c r="F12"/>
  <c r="F11"/>
  <c r="F10"/>
  <c r="F9"/>
  <c r="F5"/>
  <c r="V11" l="1"/>
  <c r="K11"/>
  <c r="Q11"/>
  <c r="V10"/>
  <c r="K10"/>
  <c r="Q10"/>
  <c r="K9"/>
  <c r="V9"/>
  <c r="Q9"/>
  <c r="F156" i="1"/>
  <c r="G156" l="1"/>
  <c r="F155"/>
  <c r="G155" l="1"/>
  <c r="F154"/>
  <c r="G154" l="1"/>
  <c r="F153"/>
  <c r="G153" l="1"/>
  <c r="F152"/>
  <c r="G152" l="1"/>
  <c r="F151"/>
  <c r="G151" l="1"/>
  <c r="F150"/>
  <c r="G150" l="1"/>
  <c r="F149"/>
  <c r="G149" l="1"/>
  <c r="F148"/>
  <c r="G148" l="1"/>
  <c r="F147"/>
  <c r="G147" l="1"/>
  <c r="F146"/>
  <c r="G146" l="1"/>
  <c r="F145"/>
  <c r="G145" l="1"/>
  <c r="F144"/>
  <c r="G144" l="1"/>
  <c r="F143"/>
  <c r="G143" l="1"/>
  <c r="F142"/>
  <c r="G142" l="1"/>
  <c r="F141"/>
  <c r="G141" l="1"/>
  <c r="F140"/>
  <c r="G140" l="1"/>
  <c r="F139"/>
  <c r="G139" l="1"/>
  <c r="F138"/>
  <c r="G138" l="1"/>
  <c r="F137"/>
  <c r="G137" l="1"/>
  <c r="F136"/>
  <c r="G136" l="1"/>
  <c r="F135"/>
  <c r="G135" l="1"/>
  <c r="F134"/>
  <c r="G134" l="1"/>
  <c r="F133"/>
  <c r="G133" l="1"/>
  <c r="F132"/>
  <c r="G132" l="1"/>
  <c r="F131"/>
  <c r="G131" l="1"/>
  <c r="F130"/>
  <c r="G130" l="1"/>
  <c r="F129"/>
  <c r="G129" l="1"/>
  <c r="F128"/>
  <c r="G128" l="1"/>
  <c r="F127"/>
  <c r="G127" l="1"/>
  <c r="F126"/>
  <c r="G126" l="1"/>
  <c r="F125"/>
  <c r="G125" l="1"/>
  <c r="F124"/>
  <c r="G124" l="1"/>
  <c r="F123"/>
  <c r="G123" l="1"/>
  <c r="H123" s="1"/>
  <c r="F105"/>
  <c r="G105" l="1"/>
  <c r="F104"/>
  <c r="G104" l="1"/>
  <c r="F103"/>
  <c r="G103" l="1"/>
  <c r="F102"/>
  <c r="G102" l="1"/>
  <c r="F101"/>
  <c r="G101" l="1"/>
  <c r="F100"/>
  <c r="G100" l="1"/>
  <c r="F99"/>
  <c r="G99" l="1"/>
  <c r="F98"/>
  <c r="G98" l="1"/>
  <c r="F97"/>
  <c r="G97" l="1"/>
  <c r="F96"/>
  <c r="G96" l="1"/>
  <c r="F95"/>
  <c r="G95" l="1"/>
  <c r="F94"/>
  <c r="G94" l="1"/>
  <c r="F93"/>
  <c r="G93" l="1"/>
  <c r="F92"/>
  <c r="G92" l="1"/>
  <c r="F91"/>
  <c r="G91" l="1"/>
  <c r="F90"/>
  <c r="G90" l="1"/>
  <c r="F89"/>
  <c r="G89" l="1"/>
  <c r="F88"/>
  <c r="G88" l="1"/>
  <c r="F87"/>
  <c r="G87" l="1"/>
  <c r="F86"/>
  <c r="G86" l="1"/>
  <c r="F85"/>
  <c r="G85" l="1"/>
  <c r="F84"/>
  <c r="G84" l="1"/>
  <c r="F83"/>
  <c r="G83" l="1"/>
  <c r="F82"/>
  <c r="G82" l="1"/>
  <c r="F81"/>
  <c r="G81" l="1"/>
  <c r="F80"/>
  <c r="G80" l="1"/>
  <c r="F79"/>
  <c r="G79" l="1"/>
  <c r="F78"/>
  <c r="G78" l="1"/>
  <c r="F77"/>
  <c r="G77" l="1"/>
  <c r="F76"/>
  <c r="G76" l="1"/>
  <c r="F75"/>
  <c r="G75" l="1"/>
  <c r="F74"/>
  <c r="G74" l="1"/>
  <c r="F73"/>
  <c r="G73" l="1"/>
  <c r="F72"/>
  <c r="G72" l="1"/>
  <c r="H72" s="1"/>
  <c r="F45"/>
  <c r="F24"/>
  <c r="F31"/>
  <c r="F44"/>
  <c r="F29"/>
  <c r="F39"/>
  <c r="F52"/>
  <c r="F30"/>
  <c r="F34"/>
  <c r="F33"/>
  <c r="F49"/>
  <c r="F23"/>
  <c r="F27"/>
  <c r="F40"/>
  <c r="F47"/>
  <c r="F26"/>
  <c r="F35"/>
  <c r="F22"/>
  <c r="F42"/>
  <c r="F25"/>
  <c r="F19"/>
  <c r="F50"/>
  <c r="F28"/>
  <c r="F36"/>
  <c r="F32"/>
  <c r="F43"/>
  <c r="F18"/>
  <c r="F38"/>
  <c r="F21"/>
  <c r="F46"/>
  <c r="F53"/>
  <c r="F37"/>
  <c r="F20"/>
  <c r="F51"/>
  <c r="F54"/>
  <c r="F48"/>
  <c r="F41"/>
  <c r="G48" l="1"/>
  <c r="G28"/>
  <c r="G50"/>
  <c r="G42"/>
  <c r="G51"/>
  <c r="G47"/>
  <c r="G43"/>
  <c r="G39"/>
  <c r="G35"/>
  <c r="G31"/>
  <c r="G27"/>
  <c r="G23"/>
  <c r="G19"/>
  <c r="G44"/>
  <c r="G32"/>
  <c r="G24"/>
  <c r="G20"/>
  <c r="G53"/>
  <c r="G49"/>
  <c r="G45"/>
  <c r="G41"/>
  <c r="G37"/>
  <c r="G33"/>
  <c r="G29"/>
  <c r="G25"/>
  <c r="G21"/>
  <c r="G52"/>
  <c r="G40"/>
  <c r="G36"/>
  <c r="G54"/>
  <c r="G46"/>
  <c r="G38"/>
  <c r="G34"/>
  <c r="G30"/>
  <c r="G26"/>
  <c r="G22"/>
  <c r="G18"/>
  <c r="H18" l="1"/>
</calcChain>
</file>

<file path=xl/sharedStrings.xml><?xml version="1.0" encoding="utf-8"?>
<sst xmlns="http://schemas.openxmlformats.org/spreadsheetml/2006/main" count="813" uniqueCount="123">
  <si>
    <t xml:space="preserve">                                                                                </t>
  </si>
  <si>
    <t xml:space="preserve">Run :     1  Seq   1  Rec   1  File L3A:980034  Date 28-DEC-2013 11:53:04.65    </t>
  </si>
  <si>
    <t xml:space="preserve">Mode: MW_ANGLE      Npts    37 Rpts     0                                       </t>
  </si>
  <si>
    <t xml:space="preserve">Cmon: Mon1[  DB]=    7000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</si>
  <si>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</si>
  <si>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</si>
  <si>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</si>
  <si>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 -45.000  PHI= -90.500 DSRD=  11.000     </t>
  </si>
  <si>
    <t xml:space="preserve">Drv : XPOS=-168.680 YPOS= -15.915 ZPOS= 126.250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</si>
  <si>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</si>
  <si>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</si>
  <si>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</si>
  <si>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</si>
  <si>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</si>
  <si>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</si>
  <si>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</si>
  <si>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</si>
  <si>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</si>
  <si>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</si>
  <si>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</si>
  <si>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</si>
  <si>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</si>
  <si>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</si>
  <si>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</si>
  <si>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</si>
  <si>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</si>
  <si>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</si>
  <si>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</si>
  <si>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</si>
  <si>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</si>
  <si>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</si>
  <si>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</si>
  <si>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</si>
  <si>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</si>
  <si>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</si>
  <si>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</si>
  <si>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</si>
  <si>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</si>
  <si>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</si>
  <si>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</si>
  <si>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</si>
  <si>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</si>
  <si>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</si>
  <si>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</si>
  <si>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</si>
  <si>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</si>
  <si>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</si>
  <si>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</si>
  <si>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</si>
  <si>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</si>
  <si>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</si>
  <si>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</si>
  <si>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</si>
  <si>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</si>
  <si>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</si>
  <si>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</si>
  <si>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Amp</t>
  </si>
  <si>
    <t>Xcentre</t>
  </si>
  <si>
    <t>Width</t>
  </si>
  <si>
    <t>Back</t>
  </si>
  <si>
    <t>Phi</t>
  </si>
  <si>
    <t>Calc</t>
  </si>
  <si>
    <t>Error</t>
  </si>
  <si>
    <t>CHI2</t>
  </si>
  <si>
    <t xml:space="preserve">Run :     2  Seq   2  Rec   2  File L3A:980034  Date 28-DEC-2013 12:25:34.32    </t>
  </si>
  <si>
    <t xml:space="preserve">Mode: MW_ANGLE      Npts    34 Rpts     0                                       </t>
  </si>
  <si>
    <t xml:space="preserve">Drv :  2TM=  71.880 TMFR=  35.940  PSI= -45.000  PHI= -90.500 DSRD=  12.000     </t>
  </si>
  <si>
    <t xml:space="preserve">Drv : XPOS=-167.980 YPOS= -16.035 ZPOS= 117.755 DSTD=   0.000                   </t>
  </si>
  <si>
    <t xml:space="preserve">Run :     3  Seq   3  Rec   3  File L3A:980034  Date 28-DEC-2013 12:48:15.31    </t>
  </si>
  <si>
    <t xml:space="preserve">Drv : XPOS=-168.115 YPOS= -16.035 ZPOS= 107.540 DSTD=   0.000                   </t>
  </si>
  <si>
    <t xml:space="preserve">Run :     4  Seq   4  Rec   4  File L3A:980034  Date 28-DEC-2013 13:10:40.02    </t>
  </si>
  <si>
    <t xml:space="preserve">Drv : XPOS=-166.990 YPOS= -16.195 ZPOS=  96.715 DSTD=   0.000                   </t>
  </si>
  <si>
    <t xml:space="preserve">Run :     5  Seq   5  Rec   5  File L3A:980034  Date 28-DEC-2013 13:33:06.46    </t>
  </si>
  <si>
    <t xml:space="preserve">Drv : XPOS=-167.135 YPOS= -16.195 ZPOS=  87.245 DSTD=   0.000                   </t>
  </si>
  <si>
    <t xml:space="preserve">Run :     6  Seq   6  Rec   6  File L3A:980034  Date 28-DEC-2013 13:56:00.63    </t>
  </si>
  <si>
    <t xml:space="preserve">Drv : XPOS=-167.005 YPOS= -16.195 ZPOS=  78.080 DSTD=   0.000                   </t>
  </si>
  <si>
    <t xml:space="preserve">Run :     7  Seq   7  Rec   7  File L3A:980034  Date 28-DEC-2013 14:18:23.75    </t>
  </si>
  <si>
    <t xml:space="preserve">Drv : XPOS=-168.645 YPOS= -16.210 ZPOS=  66.675 DSTD=   0.000                   </t>
  </si>
  <si>
    <t xml:space="preserve">Run :     8  Seq   8  Rec   8  File L3A:980034  Date 28-DEC-2013 14:40:45.72    </t>
  </si>
  <si>
    <t xml:space="preserve">Drv : XPOS=-168.895 YPOS= -16.410 ZPOS=  57.965 DSTD=   0.000                   </t>
  </si>
  <si>
    <t xml:space="preserve">Run :     9  Seq   9  Rec   9  File L3A:980034  Date 28-DEC-2013 15:03:30.61    </t>
  </si>
  <si>
    <t xml:space="preserve">Drv : XPOS=-168.115 YPOS= -16.410 ZPOS=  47.490 DSTD=   0.000                   </t>
  </si>
  <si>
    <t xml:space="preserve">Run :    10  Seq  10  Rec  10  File L3A:980034  Date 28-DEC-2013 15:26:20.42    </t>
  </si>
  <si>
    <t xml:space="preserve">Drv : XPOS=-167.610 YPOS= -16.410 ZPOS=  36.855 DSTD=   0.000                   </t>
  </si>
  <si>
    <t xml:space="preserve">Run :    11  Seq  11  Rec  11  File L3A:980034  Date 28-DEC-2013 15:48:50.51    </t>
  </si>
  <si>
    <t xml:space="preserve">Drv : XPOS=-166.875 YPOS= -16.415 ZPOS=  26.965 DSTD=   0.000                   </t>
  </si>
  <si>
    <t>Plate H1</t>
  </si>
  <si>
    <t>Tooth</t>
  </si>
  <si>
    <t>Xtel</t>
  </si>
  <si>
    <t>X-AXIS</t>
  </si>
  <si>
    <t>Y-AXIS</t>
  </si>
  <si>
    <t>Z-AXIS</t>
  </si>
  <si>
    <t>Plate G2</t>
  </si>
  <si>
    <t>I</t>
  </si>
  <si>
    <t>E</t>
  </si>
  <si>
    <t>D</t>
  </si>
  <si>
    <t>C</t>
  </si>
  <si>
    <t>B</t>
  </si>
  <si>
    <t>A</t>
  </si>
  <si>
    <t>Xwall</t>
  </si>
  <si>
    <t>0.15 mm depth</t>
  </si>
  <si>
    <t>2.5 mm depth</t>
  </si>
  <si>
    <t>Tooth 7 depth profile</t>
  </si>
  <si>
    <t>Depth</t>
  </si>
  <si>
    <t xml:space="preserve">Run :    12  Seq   1  Rec   7  File L3A:980034  Date 28-DEC-2013 20:39:46.19    </t>
  </si>
  <si>
    <t xml:space="preserve">Cmon: Mon1[  DB]=    7000 *     3  Mon2[CF]=*      0                            </t>
  </si>
  <si>
    <t xml:space="preserve">Run :    13  Seq   1  Rec   7  File L3A:980034  Date 29-DEC-2013 16:13:11.44    </t>
  </si>
  <si>
    <t xml:space="preserve">Run :    14  Seq   1  Rec   1  File L3A:980034  Date 29-DEC-2013 16:18:21.15    </t>
  </si>
  <si>
    <t xml:space="preserve">Drv : XPOS=-168.280 YPOS= -15.915 ZPOS= 126.250 DSTD=   0.000                   </t>
  </si>
  <si>
    <t>Xwall2</t>
  </si>
  <si>
    <t>Delta</t>
  </si>
  <si>
    <t xml:space="preserve">Run :    15  Seq   2  Rec   2  File L3A:980034  Date 29-DEC-2013 16:40:45.28    </t>
  </si>
  <si>
    <t xml:space="preserve">Run :    16  Seq   3  Rec   3  File L3A:980034  Date 29-DEC-2013 17:03:15.37    </t>
  </si>
  <si>
    <t xml:space="preserve">Run :    17  Seq   4  Rec   4  File L3A:980034  Date 29-DEC-2013 17:26:05.55    </t>
  </si>
  <si>
    <t xml:space="preserve">Run :    18  Seq   5  Rec   5  File L3A:980034  Date 29-DEC-2013 17:48:28.27    </t>
  </si>
  <si>
    <t xml:space="preserve">Run :    19  Seq   6  Rec   6  File L3A:980034  Date 29-DEC-2013 18:10:46.45    </t>
  </si>
  <si>
    <t xml:space="preserve">Run :    20  Seq   7  Rec   7  File L3A:980034  Date 29-DEC-2013 18:33:39.92    </t>
  </si>
  <si>
    <t xml:space="preserve">Run :    21  Seq   8  Rec   8  File L3A:980034  Date 29-DEC-2013 19:37:09.58    </t>
  </si>
  <si>
    <t xml:space="preserve">Run :    22  Seq   9  Rec   9  File L3A:980034  Date 29-DEC-2013 20:00:04.41    </t>
  </si>
  <si>
    <t xml:space="preserve">Run :    23  Seq  10  Rec  10  File L3A:980034  Date 29-DEC-2013 20:21:19.05    </t>
  </si>
  <si>
    <t xml:space="preserve">Run :    24  Seq  11  Rec  11  File L3A:980034  Date 29-DEC-2013 20:41:38.22    </t>
  </si>
  <si>
    <t>(After bump)</t>
  </si>
  <si>
    <t>(Before bump)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</si>
</sst>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3.7511665208515621E-2"/>
          <c:w val="0.7429039807524056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'980034'!$B$18:$B$54</c:f>
              <c:numCache>
                <c:formatCode>General</c:formatCode>
                <c:ptCount val="37"/>
                <c:pt idx="0">
                  <c:v>-168.67500000000001</c:v>
                </c:pt>
                <c:pt idx="1">
                  <c:v>-168.6</c:v>
                </c:pt>
                <c:pt idx="2">
                  <c:v>-168.54</c:v>
                </c:pt>
                <c:pt idx="3">
                  <c:v>-168.47499999999999</c:v>
                </c:pt>
                <c:pt idx="4">
                  <c:v>-168.41</c:v>
                </c:pt>
                <c:pt idx="5">
                  <c:v>-168.345</c:v>
                </c:pt>
                <c:pt idx="6">
                  <c:v>-168.28</c:v>
                </c:pt>
                <c:pt idx="7">
                  <c:v>-168.215</c:v>
                </c:pt>
                <c:pt idx="8">
                  <c:v>-168.14500000000001</c:v>
                </c:pt>
                <c:pt idx="9">
                  <c:v>-168.08</c:v>
                </c:pt>
                <c:pt idx="10">
                  <c:v>-168.02500000000001</c:v>
                </c:pt>
                <c:pt idx="11">
                  <c:v>-167.96</c:v>
                </c:pt>
                <c:pt idx="12">
                  <c:v>-167.89</c:v>
                </c:pt>
                <c:pt idx="13">
                  <c:v>-167.82499999999999</c:v>
                </c:pt>
                <c:pt idx="14">
                  <c:v>-167.755</c:v>
                </c:pt>
                <c:pt idx="15">
                  <c:v>-167.69</c:v>
                </c:pt>
                <c:pt idx="16">
                  <c:v>-167.625</c:v>
                </c:pt>
                <c:pt idx="17">
                  <c:v>-167.56</c:v>
                </c:pt>
                <c:pt idx="18">
                  <c:v>-167.495</c:v>
                </c:pt>
                <c:pt idx="19">
                  <c:v>-167.435</c:v>
                </c:pt>
                <c:pt idx="20">
                  <c:v>-167.36500000000001</c:v>
                </c:pt>
                <c:pt idx="21">
                  <c:v>-167.30500000000001</c:v>
                </c:pt>
                <c:pt idx="22">
                  <c:v>-167.23500000000001</c:v>
                </c:pt>
                <c:pt idx="23">
                  <c:v>-167.17</c:v>
                </c:pt>
                <c:pt idx="24">
                  <c:v>-167.11</c:v>
                </c:pt>
                <c:pt idx="25">
                  <c:v>-167.04499999999999</c:v>
                </c:pt>
                <c:pt idx="26">
                  <c:v>-166.97</c:v>
                </c:pt>
                <c:pt idx="27">
                  <c:v>-166.91</c:v>
                </c:pt>
                <c:pt idx="28">
                  <c:v>-166.845</c:v>
                </c:pt>
                <c:pt idx="29">
                  <c:v>-166.78</c:v>
                </c:pt>
                <c:pt idx="30">
                  <c:v>-166.72</c:v>
                </c:pt>
                <c:pt idx="31">
                  <c:v>-166.655</c:v>
                </c:pt>
                <c:pt idx="32">
                  <c:v>-166.59</c:v>
                </c:pt>
                <c:pt idx="33">
                  <c:v>-166.52500000000001</c:v>
                </c:pt>
                <c:pt idx="34">
                  <c:v>-166.46</c:v>
                </c:pt>
                <c:pt idx="35">
                  <c:v>-166.4</c:v>
                </c:pt>
                <c:pt idx="36">
                  <c:v>-166.32</c:v>
                </c:pt>
              </c:numCache>
            </c:numRef>
          </c:xVal>
          <c:yVal>
            <c:numRef>
              <c:f>'980034'!$E$18:$E$54</c:f>
              <c:numCache>
                <c:formatCode>General</c:formatCode>
                <c:ptCount val="37"/>
                <c:pt idx="0">
                  <c:v>55</c:v>
                </c:pt>
                <c:pt idx="1">
                  <c:v>59</c:v>
                </c:pt>
                <c:pt idx="2">
                  <c:v>56</c:v>
                </c:pt>
                <c:pt idx="3">
                  <c:v>70</c:v>
                </c:pt>
                <c:pt idx="4">
                  <c:v>52</c:v>
                </c:pt>
                <c:pt idx="5">
                  <c:v>61</c:v>
                </c:pt>
                <c:pt idx="6">
                  <c:v>69</c:v>
                </c:pt>
                <c:pt idx="7">
                  <c:v>68</c:v>
                </c:pt>
                <c:pt idx="8">
                  <c:v>67</c:v>
                </c:pt>
                <c:pt idx="9">
                  <c:v>63</c:v>
                </c:pt>
                <c:pt idx="10">
                  <c:v>60</c:v>
                </c:pt>
                <c:pt idx="11">
                  <c:v>67</c:v>
                </c:pt>
                <c:pt idx="12">
                  <c:v>60</c:v>
                </c:pt>
                <c:pt idx="13">
                  <c:v>61</c:v>
                </c:pt>
                <c:pt idx="14">
                  <c:v>54</c:v>
                </c:pt>
                <c:pt idx="15">
                  <c:v>69</c:v>
                </c:pt>
                <c:pt idx="16">
                  <c:v>64</c:v>
                </c:pt>
                <c:pt idx="17">
                  <c:v>74</c:v>
                </c:pt>
                <c:pt idx="18">
                  <c:v>70</c:v>
                </c:pt>
                <c:pt idx="19">
                  <c:v>53</c:v>
                </c:pt>
                <c:pt idx="20">
                  <c:v>83</c:v>
                </c:pt>
                <c:pt idx="21">
                  <c:v>92</c:v>
                </c:pt>
                <c:pt idx="22">
                  <c:v>112</c:v>
                </c:pt>
                <c:pt idx="23">
                  <c:v>169</c:v>
                </c:pt>
                <c:pt idx="24">
                  <c:v>177</c:v>
                </c:pt>
                <c:pt idx="25">
                  <c:v>175</c:v>
                </c:pt>
                <c:pt idx="26">
                  <c:v>192</c:v>
                </c:pt>
                <c:pt idx="27">
                  <c:v>200</c:v>
                </c:pt>
                <c:pt idx="28">
                  <c:v>199</c:v>
                </c:pt>
                <c:pt idx="29">
                  <c:v>186</c:v>
                </c:pt>
                <c:pt idx="30">
                  <c:v>178</c:v>
                </c:pt>
                <c:pt idx="31">
                  <c:v>187</c:v>
                </c:pt>
                <c:pt idx="32">
                  <c:v>161</c:v>
                </c:pt>
                <c:pt idx="33">
                  <c:v>177</c:v>
                </c:pt>
                <c:pt idx="34">
                  <c:v>193</c:v>
                </c:pt>
                <c:pt idx="35">
                  <c:v>209</c:v>
                </c:pt>
                <c:pt idx="36">
                  <c:v>166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'980034'!$B$18:$B$54</c:f>
              <c:numCache>
                <c:formatCode>General</c:formatCode>
                <c:ptCount val="37"/>
                <c:pt idx="0">
                  <c:v>-168.67500000000001</c:v>
                </c:pt>
                <c:pt idx="1">
                  <c:v>-168.6</c:v>
                </c:pt>
                <c:pt idx="2">
                  <c:v>-168.54</c:v>
                </c:pt>
                <c:pt idx="3">
                  <c:v>-168.47499999999999</c:v>
                </c:pt>
                <c:pt idx="4">
                  <c:v>-168.41</c:v>
                </c:pt>
                <c:pt idx="5">
                  <c:v>-168.345</c:v>
                </c:pt>
                <c:pt idx="6">
                  <c:v>-168.28</c:v>
                </c:pt>
                <c:pt idx="7">
                  <c:v>-168.215</c:v>
                </c:pt>
                <c:pt idx="8">
                  <c:v>-168.14500000000001</c:v>
                </c:pt>
                <c:pt idx="9">
                  <c:v>-168.08</c:v>
                </c:pt>
                <c:pt idx="10">
                  <c:v>-168.02500000000001</c:v>
                </c:pt>
                <c:pt idx="11">
                  <c:v>-167.96</c:v>
                </c:pt>
                <c:pt idx="12">
                  <c:v>-167.89</c:v>
                </c:pt>
                <c:pt idx="13">
                  <c:v>-167.82499999999999</c:v>
                </c:pt>
                <c:pt idx="14">
                  <c:v>-167.755</c:v>
                </c:pt>
                <c:pt idx="15">
                  <c:v>-167.69</c:v>
                </c:pt>
                <c:pt idx="16">
                  <c:v>-167.625</c:v>
                </c:pt>
                <c:pt idx="17">
                  <c:v>-167.56</c:v>
                </c:pt>
                <c:pt idx="18">
                  <c:v>-167.495</c:v>
                </c:pt>
                <c:pt idx="19">
                  <c:v>-167.435</c:v>
                </c:pt>
                <c:pt idx="20">
                  <c:v>-167.36500000000001</c:v>
                </c:pt>
                <c:pt idx="21">
                  <c:v>-167.30500000000001</c:v>
                </c:pt>
                <c:pt idx="22">
                  <c:v>-167.23500000000001</c:v>
                </c:pt>
                <c:pt idx="23">
                  <c:v>-167.17</c:v>
                </c:pt>
                <c:pt idx="24">
                  <c:v>-167.11</c:v>
                </c:pt>
                <c:pt idx="25">
                  <c:v>-167.04499999999999</c:v>
                </c:pt>
                <c:pt idx="26">
                  <c:v>-166.97</c:v>
                </c:pt>
                <c:pt idx="27">
                  <c:v>-166.91</c:v>
                </c:pt>
                <c:pt idx="28">
                  <c:v>-166.845</c:v>
                </c:pt>
                <c:pt idx="29">
                  <c:v>-166.78</c:v>
                </c:pt>
                <c:pt idx="30">
                  <c:v>-166.72</c:v>
                </c:pt>
                <c:pt idx="31">
                  <c:v>-166.655</c:v>
                </c:pt>
                <c:pt idx="32">
                  <c:v>-166.59</c:v>
                </c:pt>
                <c:pt idx="33">
                  <c:v>-166.52500000000001</c:v>
                </c:pt>
                <c:pt idx="34">
                  <c:v>-166.46</c:v>
                </c:pt>
                <c:pt idx="35">
                  <c:v>-166.4</c:v>
                </c:pt>
                <c:pt idx="36">
                  <c:v>-166.32</c:v>
                </c:pt>
              </c:numCache>
            </c:numRef>
          </c:xVal>
          <c:yVal>
            <c:numRef>
              <c:f>'980034'!$F$18:$F$54</c:f>
              <c:numCache>
                <c:formatCode>General</c:formatCode>
                <c:ptCount val="37"/>
                <c:pt idx="0">
                  <c:v>62.257035089237768</c:v>
                </c:pt>
                <c:pt idx="1">
                  <c:v>62.257035089237768</c:v>
                </c:pt>
                <c:pt idx="2">
                  <c:v>62.257035089237768</c:v>
                </c:pt>
                <c:pt idx="3">
                  <c:v>62.257035089237768</c:v>
                </c:pt>
                <c:pt idx="4">
                  <c:v>62.257035089237768</c:v>
                </c:pt>
                <c:pt idx="5">
                  <c:v>62.257035089237768</c:v>
                </c:pt>
                <c:pt idx="6">
                  <c:v>62.257035089237768</c:v>
                </c:pt>
                <c:pt idx="7">
                  <c:v>62.257035089237768</c:v>
                </c:pt>
                <c:pt idx="8">
                  <c:v>62.257035089237768</c:v>
                </c:pt>
                <c:pt idx="9">
                  <c:v>62.257035089237768</c:v>
                </c:pt>
                <c:pt idx="10">
                  <c:v>62.257035089237768</c:v>
                </c:pt>
                <c:pt idx="11">
                  <c:v>62.257035089237768</c:v>
                </c:pt>
                <c:pt idx="12">
                  <c:v>62.257035089237768</c:v>
                </c:pt>
                <c:pt idx="13">
                  <c:v>62.257035089237768</c:v>
                </c:pt>
                <c:pt idx="14">
                  <c:v>62.257035089237768</c:v>
                </c:pt>
                <c:pt idx="15">
                  <c:v>62.257035089237768</c:v>
                </c:pt>
                <c:pt idx="16">
                  <c:v>62.257035089237768</c:v>
                </c:pt>
                <c:pt idx="17">
                  <c:v>62.257035089237768</c:v>
                </c:pt>
                <c:pt idx="18">
                  <c:v>62.257035089237768</c:v>
                </c:pt>
                <c:pt idx="19">
                  <c:v>62.505762739083167</c:v>
                </c:pt>
                <c:pt idx="20">
                  <c:v>71.749617993651739</c:v>
                </c:pt>
                <c:pt idx="21">
                  <c:v>90.287540130889084</c:v>
                </c:pt>
                <c:pt idx="22">
                  <c:v>124.29359786405058</c:v>
                </c:pt>
                <c:pt idx="23">
                  <c:v>155.82691603173481</c:v>
                </c:pt>
                <c:pt idx="24">
                  <c:v>174.72823123138457</c:v>
                </c:pt>
                <c:pt idx="25">
                  <c:v>184.14776266297588</c:v>
                </c:pt>
                <c:pt idx="26">
                  <c:v>184.73339237165965</c:v>
                </c:pt>
                <c:pt idx="27">
                  <c:v>184.73339237165965</c:v>
                </c:pt>
                <c:pt idx="28">
                  <c:v>184.73339237165965</c:v>
                </c:pt>
                <c:pt idx="29">
                  <c:v>184.73339237165965</c:v>
                </c:pt>
                <c:pt idx="30">
                  <c:v>184.73339237165965</c:v>
                </c:pt>
                <c:pt idx="31">
                  <c:v>184.73339237165965</c:v>
                </c:pt>
                <c:pt idx="32">
                  <c:v>184.73339237165965</c:v>
                </c:pt>
                <c:pt idx="33">
                  <c:v>184.73339237165965</c:v>
                </c:pt>
                <c:pt idx="34">
                  <c:v>184.73339237165965</c:v>
                </c:pt>
                <c:pt idx="35">
                  <c:v>184.73339237165965</c:v>
                </c:pt>
                <c:pt idx="36">
                  <c:v>184.73339237165965</c:v>
                </c:pt>
              </c:numCache>
            </c:numRef>
          </c:yVal>
        </c:ser>
        <c:axId val="99442688"/>
        <c:axId val="99444224"/>
      </c:scatterChart>
      <c:valAx>
        <c:axId val="99442688"/>
        <c:scaling>
          <c:orientation val="minMax"/>
        </c:scaling>
        <c:axPos val="b"/>
        <c:numFmt formatCode="General" sourceLinked="1"/>
        <c:tickLblPos val="nextTo"/>
        <c:crossAx val="99444224"/>
        <c:crosses val="autoZero"/>
        <c:crossBetween val="midCat"/>
      </c:valAx>
      <c:valAx>
        <c:axId val="99444224"/>
        <c:scaling>
          <c:orientation val="minMax"/>
        </c:scaling>
        <c:axPos val="l"/>
        <c:majorGridlines/>
        <c:numFmt formatCode="General" sourceLinked="1"/>
        <c:tickLblPos val="nextTo"/>
        <c:crossAx val="99442688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64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'980034'!$B$480:$B$513</c:f>
              <c:numCache>
                <c:formatCode>General</c:formatCode>
                <c:ptCount val="34"/>
                <c:pt idx="0">
                  <c:v>-167.61</c:v>
                </c:pt>
                <c:pt idx="1">
                  <c:v>-167.54499999999999</c:v>
                </c:pt>
                <c:pt idx="2">
                  <c:v>-167.465</c:v>
                </c:pt>
                <c:pt idx="3">
                  <c:v>-167.4</c:v>
                </c:pt>
                <c:pt idx="4">
                  <c:v>-167.34</c:v>
                </c:pt>
                <c:pt idx="5">
                  <c:v>-167.27500000000001</c:v>
                </c:pt>
                <c:pt idx="6">
                  <c:v>-167.215</c:v>
                </c:pt>
                <c:pt idx="7">
                  <c:v>-167.14500000000001</c:v>
                </c:pt>
                <c:pt idx="8">
                  <c:v>-167.07</c:v>
                </c:pt>
                <c:pt idx="9">
                  <c:v>-167.01</c:v>
                </c:pt>
                <c:pt idx="10">
                  <c:v>-166.95</c:v>
                </c:pt>
                <c:pt idx="11">
                  <c:v>-166.88499999999999</c:v>
                </c:pt>
                <c:pt idx="12">
                  <c:v>-166.82</c:v>
                </c:pt>
                <c:pt idx="13">
                  <c:v>-166.755</c:v>
                </c:pt>
                <c:pt idx="14">
                  <c:v>-166.68</c:v>
                </c:pt>
                <c:pt idx="15">
                  <c:v>-166.61500000000001</c:v>
                </c:pt>
                <c:pt idx="16">
                  <c:v>-166.565</c:v>
                </c:pt>
                <c:pt idx="17">
                  <c:v>-166.48500000000001</c:v>
                </c:pt>
                <c:pt idx="18">
                  <c:v>-166.43</c:v>
                </c:pt>
                <c:pt idx="19">
                  <c:v>-166.37</c:v>
                </c:pt>
                <c:pt idx="20">
                  <c:v>-166.29</c:v>
                </c:pt>
                <c:pt idx="21">
                  <c:v>-166.23500000000001</c:v>
                </c:pt>
                <c:pt idx="22">
                  <c:v>-166.17</c:v>
                </c:pt>
                <c:pt idx="23">
                  <c:v>-166.11</c:v>
                </c:pt>
                <c:pt idx="24">
                  <c:v>-166.04499999999999</c:v>
                </c:pt>
                <c:pt idx="25">
                  <c:v>-165.97499999999999</c:v>
                </c:pt>
                <c:pt idx="26">
                  <c:v>-165.91</c:v>
                </c:pt>
                <c:pt idx="27">
                  <c:v>-165.845</c:v>
                </c:pt>
                <c:pt idx="28">
                  <c:v>-165.78</c:v>
                </c:pt>
                <c:pt idx="29">
                  <c:v>-165.72</c:v>
                </c:pt>
                <c:pt idx="30">
                  <c:v>-165.655</c:v>
                </c:pt>
                <c:pt idx="31">
                  <c:v>-165.58500000000001</c:v>
                </c:pt>
                <c:pt idx="32">
                  <c:v>-165.52500000000001</c:v>
                </c:pt>
                <c:pt idx="33">
                  <c:v>-165.45</c:v>
                </c:pt>
              </c:numCache>
            </c:numRef>
          </c:xVal>
          <c:yVal>
            <c:numRef>
              <c:f>'980034'!$E$480:$E$513</c:f>
              <c:numCache>
                <c:formatCode>General</c:formatCode>
                <c:ptCount val="34"/>
                <c:pt idx="0">
                  <c:v>58</c:v>
                </c:pt>
                <c:pt idx="1">
                  <c:v>58</c:v>
                </c:pt>
                <c:pt idx="2">
                  <c:v>52</c:v>
                </c:pt>
                <c:pt idx="3">
                  <c:v>58</c:v>
                </c:pt>
                <c:pt idx="4">
                  <c:v>64</c:v>
                </c:pt>
                <c:pt idx="5">
                  <c:v>67</c:v>
                </c:pt>
                <c:pt idx="6">
                  <c:v>77</c:v>
                </c:pt>
                <c:pt idx="7">
                  <c:v>60</c:v>
                </c:pt>
                <c:pt idx="8">
                  <c:v>65</c:v>
                </c:pt>
                <c:pt idx="9">
                  <c:v>67</c:v>
                </c:pt>
                <c:pt idx="10">
                  <c:v>65</c:v>
                </c:pt>
                <c:pt idx="11">
                  <c:v>51</c:v>
                </c:pt>
                <c:pt idx="12">
                  <c:v>69</c:v>
                </c:pt>
                <c:pt idx="13">
                  <c:v>56</c:v>
                </c:pt>
                <c:pt idx="14">
                  <c:v>64</c:v>
                </c:pt>
                <c:pt idx="15">
                  <c:v>93</c:v>
                </c:pt>
                <c:pt idx="16">
                  <c:v>105</c:v>
                </c:pt>
                <c:pt idx="17">
                  <c:v>141</c:v>
                </c:pt>
                <c:pt idx="18">
                  <c:v>157</c:v>
                </c:pt>
                <c:pt idx="19">
                  <c:v>182</c:v>
                </c:pt>
                <c:pt idx="20">
                  <c:v>182</c:v>
                </c:pt>
                <c:pt idx="21">
                  <c:v>209</c:v>
                </c:pt>
                <c:pt idx="22">
                  <c:v>180</c:v>
                </c:pt>
                <c:pt idx="23">
                  <c:v>183</c:v>
                </c:pt>
                <c:pt idx="24">
                  <c:v>176</c:v>
                </c:pt>
                <c:pt idx="25">
                  <c:v>157</c:v>
                </c:pt>
                <c:pt idx="26">
                  <c:v>187</c:v>
                </c:pt>
                <c:pt idx="27">
                  <c:v>173</c:v>
                </c:pt>
                <c:pt idx="28">
                  <c:v>179</c:v>
                </c:pt>
                <c:pt idx="29">
                  <c:v>169</c:v>
                </c:pt>
                <c:pt idx="30">
                  <c:v>159</c:v>
                </c:pt>
                <c:pt idx="31">
                  <c:v>199</c:v>
                </c:pt>
                <c:pt idx="32">
                  <c:v>171</c:v>
                </c:pt>
                <c:pt idx="33">
                  <c:v>174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'980034'!$B$480:$B$513</c:f>
              <c:numCache>
                <c:formatCode>General</c:formatCode>
                <c:ptCount val="34"/>
                <c:pt idx="0">
                  <c:v>-167.61</c:v>
                </c:pt>
                <c:pt idx="1">
                  <c:v>-167.54499999999999</c:v>
                </c:pt>
                <c:pt idx="2">
                  <c:v>-167.465</c:v>
                </c:pt>
                <c:pt idx="3">
                  <c:v>-167.4</c:v>
                </c:pt>
                <c:pt idx="4">
                  <c:v>-167.34</c:v>
                </c:pt>
                <c:pt idx="5">
                  <c:v>-167.27500000000001</c:v>
                </c:pt>
                <c:pt idx="6">
                  <c:v>-167.215</c:v>
                </c:pt>
                <c:pt idx="7">
                  <c:v>-167.14500000000001</c:v>
                </c:pt>
                <c:pt idx="8">
                  <c:v>-167.07</c:v>
                </c:pt>
                <c:pt idx="9">
                  <c:v>-167.01</c:v>
                </c:pt>
                <c:pt idx="10">
                  <c:v>-166.95</c:v>
                </c:pt>
                <c:pt idx="11">
                  <c:v>-166.88499999999999</c:v>
                </c:pt>
                <c:pt idx="12">
                  <c:v>-166.82</c:v>
                </c:pt>
                <c:pt idx="13">
                  <c:v>-166.755</c:v>
                </c:pt>
                <c:pt idx="14">
                  <c:v>-166.68</c:v>
                </c:pt>
                <c:pt idx="15">
                  <c:v>-166.61500000000001</c:v>
                </c:pt>
                <c:pt idx="16">
                  <c:v>-166.565</c:v>
                </c:pt>
                <c:pt idx="17">
                  <c:v>-166.48500000000001</c:v>
                </c:pt>
                <c:pt idx="18">
                  <c:v>-166.43</c:v>
                </c:pt>
                <c:pt idx="19">
                  <c:v>-166.37</c:v>
                </c:pt>
                <c:pt idx="20">
                  <c:v>-166.29</c:v>
                </c:pt>
                <c:pt idx="21">
                  <c:v>-166.23500000000001</c:v>
                </c:pt>
                <c:pt idx="22">
                  <c:v>-166.17</c:v>
                </c:pt>
                <c:pt idx="23">
                  <c:v>-166.11</c:v>
                </c:pt>
                <c:pt idx="24">
                  <c:v>-166.04499999999999</c:v>
                </c:pt>
                <c:pt idx="25">
                  <c:v>-165.97499999999999</c:v>
                </c:pt>
                <c:pt idx="26">
                  <c:v>-165.91</c:v>
                </c:pt>
                <c:pt idx="27">
                  <c:v>-165.845</c:v>
                </c:pt>
                <c:pt idx="28">
                  <c:v>-165.78</c:v>
                </c:pt>
                <c:pt idx="29">
                  <c:v>-165.72</c:v>
                </c:pt>
                <c:pt idx="30">
                  <c:v>-165.655</c:v>
                </c:pt>
                <c:pt idx="31">
                  <c:v>-165.58500000000001</c:v>
                </c:pt>
                <c:pt idx="32">
                  <c:v>-165.52500000000001</c:v>
                </c:pt>
                <c:pt idx="33">
                  <c:v>-165.45</c:v>
                </c:pt>
              </c:numCache>
            </c:numRef>
          </c:xVal>
          <c:yVal>
            <c:numRef>
              <c:f>'980034'!$F$480:$F$513</c:f>
              <c:numCache>
                <c:formatCode>General</c:formatCode>
                <c:ptCount val="34"/>
                <c:pt idx="0">
                  <c:v>61.104533411696295</c:v>
                </c:pt>
                <c:pt idx="1">
                  <c:v>61.104533411696295</c:v>
                </c:pt>
                <c:pt idx="2">
                  <c:v>61.104533411696295</c:v>
                </c:pt>
                <c:pt idx="3">
                  <c:v>61.104533411696295</c:v>
                </c:pt>
                <c:pt idx="4">
                  <c:v>61.104533411696295</c:v>
                </c:pt>
                <c:pt idx="5">
                  <c:v>61.104533411696295</c:v>
                </c:pt>
                <c:pt idx="6">
                  <c:v>61.104533411696295</c:v>
                </c:pt>
                <c:pt idx="7">
                  <c:v>61.104533411696295</c:v>
                </c:pt>
                <c:pt idx="8">
                  <c:v>61.104533411696295</c:v>
                </c:pt>
                <c:pt idx="9">
                  <c:v>61.104533411696295</c:v>
                </c:pt>
                <c:pt idx="10">
                  <c:v>61.104533411696295</c:v>
                </c:pt>
                <c:pt idx="11">
                  <c:v>61.104533411696295</c:v>
                </c:pt>
                <c:pt idx="12">
                  <c:v>61.104533411696295</c:v>
                </c:pt>
                <c:pt idx="13">
                  <c:v>61.140836213129987</c:v>
                </c:pt>
                <c:pt idx="14">
                  <c:v>68.669405431889672</c:v>
                </c:pt>
                <c:pt idx="15">
                  <c:v>85.795591516185155</c:v>
                </c:pt>
                <c:pt idx="16">
                  <c:v>105.66828411340151</c:v>
                </c:pt>
                <c:pt idx="17">
                  <c:v>143.2936771889531</c:v>
                </c:pt>
                <c:pt idx="18">
                  <c:v>161.77191652814295</c:v>
                </c:pt>
                <c:pt idx="19">
                  <c:v>173.89155184533774</c:v>
                </c:pt>
                <c:pt idx="20">
                  <c:v>177.63598416159255</c:v>
                </c:pt>
                <c:pt idx="21">
                  <c:v>177.63598416159255</c:v>
                </c:pt>
                <c:pt idx="22">
                  <c:v>177.63598416159255</c:v>
                </c:pt>
                <c:pt idx="23">
                  <c:v>177.63598416159255</c:v>
                </c:pt>
                <c:pt idx="24">
                  <c:v>177.63598416159255</c:v>
                </c:pt>
                <c:pt idx="25">
                  <c:v>177.63598416159255</c:v>
                </c:pt>
                <c:pt idx="26">
                  <c:v>177.63598416159255</c:v>
                </c:pt>
                <c:pt idx="27">
                  <c:v>177.63598416159255</c:v>
                </c:pt>
                <c:pt idx="28">
                  <c:v>177.63598416159255</c:v>
                </c:pt>
                <c:pt idx="29">
                  <c:v>177.63598416159255</c:v>
                </c:pt>
                <c:pt idx="30">
                  <c:v>177.63598416159255</c:v>
                </c:pt>
                <c:pt idx="31">
                  <c:v>177.63598416159255</c:v>
                </c:pt>
                <c:pt idx="32">
                  <c:v>177.63598416159255</c:v>
                </c:pt>
                <c:pt idx="33">
                  <c:v>177.63598416159255</c:v>
                </c:pt>
              </c:numCache>
            </c:numRef>
          </c:yVal>
        </c:ser>
        <c:axId val="137337472"/>
        <c:axId val="137347456"/>
      </c:scatterChart>
      <c:valAx>
        <c:axId val="137337472"/>
        <c:scaling>
          <c:orientation val="minMax"/>
        </c:scaling>
        <c:axPos val="b"/>
        <c:numFmt formatCode="General" sourceLinked="1"/>
        <c:tickLblPos val="nextTo"/>
        <c:crossAx val="137347456"/>
        <c:crosses val="autoZero"/>
        <c:crossBetween val="midCat"/>
      </c:valAx>
      <c:valAx>
        <c:axId val="137347456"/>
        <c:scaling>
          <c:orientation val="minMax"/>
        </c:scaling>
        <c:axPos val="l"/>
        <c:majorGridlines/>
        <c:numFmt formatCode="General" sourceLinked="1"/>
        <c:tickLblPos val="nextTo"/>
        <c:crossAx val="137337472"/>
        <c:crosses val="autoZero"/>
        <c:crossBetween val="midCat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64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'980034'!$B$531:$B$564</c:f>
              <c:numCache>
                <c:formatCode>General</c:formatCode>
                <c:ptCount val="34"/>
                <c:pt idx="0">
                  <c:v>-166.88499999999999</c:v>
                </c:pt>
                <c:pt idx="1">
                  <c:v>-166.79499999999999</c:v>
                </c:pt>
                <c:pt idx="2">
                  <c:v>-166.73</c:v>
                </c:pt>
                <c:pt idx="3">
                  <c:v>-166.66</c:v>
                </c:pt>
                <c:pt idx="4">
                  <c:v>-166.60499999999999</c:v>
                </c:pt>
                <c:pt idx="5">
                  <c:v>-166.535</c:v>
                </c:pt>
                <c:pt idx="6">
                  <c:v>-166.48</c:v>
                </c:pt>
                <c:pt idx="7">
                  <c:v>-166.41</c:v>
                </c:pt>
                <c:pt idx="8">
                  <c:v>-166.34</c:v>
                </c:pt>
                <c:pt idx="9">
                  <c:v>-166.27500000000001</c:v>
                </c:pt>
                <c:pt idx="10">
                  <c:v>-166.22</c:v>
                </c:pt>
                <c:pt idx="11">
                  <c:v>-166.15</c:v>
                </c:pt>
                <c:pt idx="12">
                  <c:v>-166.09</c:v>
                </c:pt>
                <c:pt idx="13">
                  <c:v>-166.02500000000001</c:v>
                </c:pt>
                <c:pt idx="14">
                  <c:v>-165.95500000000001</c:v>
                </c:pt>
                <c:pt idx="15">
                  <c:v>-165.89</c:v>
                </c:pt>
                <c:pt idx="16">
                  <c:v>-165.83</c:v>
                </c:pt>
                <c:pt idx="17">
                  <c:v>-165.76499999999999</c:v>
                </c:pt>
                <c:pt idx="18">
                  <c:v>-165.7</c:v>
                </c:pt>
                <c:pt idx="19">
                  <c:v>-165.63499999999999</c:v>
                </c:pt>
                <c:pt idx="20">
                  <c:v>-165.565</c:v>
                </c:pt>
                <c:pt idx="21">
                  <c:v>-165.49</c:v>
                </c:pt>
                <c:pt idx="22">
                  <c:v>-165.43</c:v>
                </c:pt>
                <c:pt idx="23">
                  <c:v>-165.375</c:v>
                </c:pt>
                <c:pt idx="24">
                  <c:v>-165.31</c:v>
                </c:pt>
                <c:pt idx="25">
                  <c:v>-165.245</c:v>
                </c:pt>
                <c:pt idx="26">
                  <c:v>-165.17500000000001</c:v>
                </c:pt>
                <c:pt idx="27">
                  <c:v>-165.11</c:v>
                </c:pt>
                <c:pt idx="28">
                  <c:v>-165.04</c:v>
                </c:pt>
                <c:pt idx="29">
                  <c:v>-164.98</c:v>
                </c:pt>
                <c:pt idx="30">
                  <c:v>-164.91499999999999</c:v>
                </c:pt>
                <c:pt idx="31">
                  <c:v>-164.85</c:v>
                </c:pt>
                <c:pt idx="32">
                  <c:v>-164.785</c:v>
                </c:pt>
                <c:pt idx="33">
                  <c:v>-164.715</c:v>
                </c:pt>
              </c:numCache>
            </c:numRef>
          </c:xVal>
          <c:yVal>
            <c:numRef>
              <c:f>'980034'!$E$531:$E$564</c:f>
              <c:numCache>
                <c:formatCode>General</c:formatCode>
                <c:ptCount val="34"/>
                <c:pt idx="0">
                  <c:v>62</c:v>
                </c:pt>
                <c:pt idx="1">
                  <c:v>76</c:v>
                </c:pt>
                <c:pt idx="2">
                  <c:v>74</c:v>
                </c:pt>
                <c:pt idx="3">
                  <c:v>75</c:v>
                </c:pt>
                <c:pt idx="4">
                  <c:v>60</c:v>
                </c:pt>
                <c:pt idx="5">
                  <c:v>65</c:v>
                </c:pt>
                <c:pt idx="6">
                  <c:v>80</c:v>
                </c:pt>
                <c:pt idx="7">
                  <c:v>54</c:v>
                </c:pt>
                <c:pt idx="8">
                  <c:v>73</c:v>
                </c:pt>
                <c:pt idx="9">
                  <c:v>68</c:v>
                </c:pt>
                <c:pt idx="10">
                  <c:v>58</c:v>
                </c:pt>
                <c:pt idx="11">
                  <c:v>71</c:v>
                </c:pt>
                <c:pt idx="12">
                  <c:v>72</c:v>
                </c:pt>
                <c:pt idx="13">
                  <c:v>84</c:v>
                </c:pt>
                <c:pt idx="14">
                  <c:v>88</c:v>
                </c:pt>
                <c:pt idx="15">
                  <c:v>104</c:v>
                </c:pt>
                <c:pt idx="16">
                  <c:v>131</c:v>
                </c:pt>
                <c:pt idx="17">
                  <c:v>154</c:v>
                </c:pt>
                <c:pt idx="18">
                  <c:v>216</c:v>
                </c:pt>
                <c:pt idx="19">
                  <c:v>173</c:v>
                </c:pt>
                <c:pt idx="20">
                  <c:v>205</c:v>
                </c:pt>
                <c:pt idx="21">
                  <c:v>201</c:v>
                </c:pt>
                <c:pt idx="22">
                  <c:v>209</c:v>
                </c:pt>
                <c:pt idx="23">
                  <c:v>204</c:v>
                </c:pt>
                <c:pt idx="24">
                  <c:v>179</c:v>
                </c:pt>
                <c:pt idx="25">
                  <c:v>202</c:v>
                </c:pt>
                <c:pt idx="26">
                  <c:v>184</c:v>
                </c:pt>
                <c:pt idx="27">
                  <c:v>183</c:v>
                </c:pt>
                <c:pt idx="28">
                  <c:v>178</c:v>
                </c:pt>
                <c:pt idx="29">
                  <c:v>177</c:v>
                </c:pt>
                <c:pt idx="30">
                  <c:v>183</c:v>
                </c:pt>
                <c:pt idx="31">
                  <c:v>156</c:v>
                </c:pt>
                <c:pt idx="32">
                  <c:v>164</c:v>
                </c:pt>
                <c:pt idx="33">
                  <c:v>175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'980034'!$B$531:$B$564</c:f>
              <c:numCache>
                <c:formatCode>General</c:formatCode>
                <c:ptCount val="34"/>
                <c:pt idx="0">
                  <c:v>-166.88499999999999</c:v>
                </c:pt>
                <c:pt idx="1">
                  <c:v>-166.79499999999999</c:v>
                </c:pt>
                <c:pt idx="2">
                  <c:v>-166.73</c:v>
                </c:pt>
                <c:pt idx="3">
                  <c:v>-166.66</c:v>
                </c:pt>
                <c:pt idx="4">
                  <c:v>-166.60499999999999</c:v>
                </c:pt>
                <c:pt idx="5">
                  <c:v>-166.535</c:v>
                </c:pt>
                <c:pt idx="6">
                  <c:v>-166.48</c:v>
                </c:pt>
                <c:pt idx="7">
                  <c:v>-166.41</c:v>
                </c:pt>
                <c:pt idx="8">
                  <c:v>-166.34</c:v>
                </c:pt>
                <c:pt idx="9">
                  <c:v>-166.27500000000001</c:v>
                </c:pt>
                <c:pt idx="10">
                  <c:v>-166.22</c:v>
                </c:pt>
                <c:pt idx="11">
                  <c:v>-166.15</c:v>
                </c:pt>
                <c:pt idx="12">
                  <c:v>-166.09</c:v>
                </c:pt>
                <c:pt idx="13">
                  <c:v>-166.02500000000001</c:v>
                </c:pt>
                <c:pt idx="14">
                  <c:v>-165.95500000000001</c:v>
                </c:pt>
                <c:pt idx="15">
                  <c:v>-165.89</c:v>
                </c:pt>
                <c:pt idx="16">
                  <c:v>-165.83</c:v>
                </c:pt>
                <c:pt idx="17">
                  <c:v>-165.76499999999999</c:v>
                </c:pt>
                <c:pt idx="18">
                  <c:v>-165.7</c:v>
                </c:pt>
                <c:pt idx="19">
                  <c:v>-165.63499999999999</c:v>
                </c:pt>
                <c:pt idx="20">
                  <c:v>-165.565</c:v>
                </c:pt>
                <c:pt idx="21">
                  <c:v>-165.49</c:v>
                </c:pt>
                <c:pt idx="22">
                  <c:v>-165.43</c:v>
                </c:pt>
                <c:pt idx="23">
                  <c:v>-165.375</c:v>
                </c:pt>
                <c:pt idx="24">
                  <c:v>-165.31</c:v>
                </c:pt>
                <c:pt idx="25">
                  <c:v>-165.245</c:v>
                </c:pt>
                <c:pt idx="26">
                  <c:v>-165.17500000000001</c:v>
                </c:pt>
                <c:pt idx="27">
                  <c:v>-165.11</c:v>
                </c:pt>
                <c:pt idx="28">
                  <c:v>-165.04</c:v>
                </c:pt>
                <c:pt idx="29">
                  <c:v>-164.98</c:v>
                </c:pt>
                <c:pt idx="30">
                  <c:v>-164.91499999999999</c:v>
                </c:pt>
                <c:pt idx="31">
                  <c:v>-164.85</c:v>
                </c:pt>
                <c:pt idx="32">
                  <c:v>-164.785</c:v>
                </c:pt>
                <c:pt idx="33">
                  <c:v>-164.715</c:v>
                </c:pt>
              </c:numCache>
            </c:numRef>
          </c:xVal>
          <c:yVal>
            <c:numRef>
              <c:f>'980034'!$F$531:$F$564</c:f>
              <c:numCache>
                <c:formatCode>General</c:formatCode>
                <c:ptCount val="34"/>
                <c:pt idx="0">
                  <c:v>67.874740550527278</c:v>
                </c:pt>
                <c:pt idx="1">
                  <c:v>67.874740550527278</c:v>
                </c:pt>
                <c:pt idx="2">
                  <c:v>67.874740550527278</c:v>
                </c:pt>
                <c:pt idx="3">
                  <c:v>67.874740550527278</c:v>
                </c:pt>
                <c:pt idx="4">
                  <c:v>67.874740550527278</c:v>
                </c:pt>
                <c:pt idx="5">
                  <c:v>67.874740550527278</c:v>
                </c:pt>
                <c:pt idx="6">
                  <c:v>67.874740550527278</c:v>
                </c:pt>
                <c:pt idx="7">
                  <c:v>67.874740550527278</c:v>
                </c:pt>
                <c:pt idx="8">
                  <c:v>67.874740550527278</c:v>
                </c:pt>
                <c:pt idx="9">
                  <c:v>67.874740550527278</c:v>
                </c:pt>
                <c:pt idx="10">
                  <c:v>67.874740550527278</c:v>
                </c:pt>
                <c:pt idx="11">
                  <c:v>67.874740550527278</c:v>
                </c:pt>
                <c:pt idx="12">
                  <c:v>67.905583157322383</c:v>
                </c:pt>
                <c:pt idx="13">
                  <c:v>72.769954096240582</c:v>
                </c:pt>
                <c:pt idx="14">
                  <c:v>87.288363358631031</c:v>
                </c:pt>
                <c:pt idx="15">
                  <c:v>109.38675247845111</c:v>
                </c:pt>
                <c:pt idx="16">
                  <c:v>136.24017516002101</c:v>
                </c:pt>
                <c:pt idx="17">
                  <c:v>160.50212487953735</c:v>
                </c:pt>
                <c:pt idx="18">
                  <c:v>176.46621399342706</c:v>
                </c:pt>
                <c:pt idx="19">
                  <c:v>184.13244250170266</c:v>
                </c:pt>
                <c:pt idx="20">
                  <c:v>184.87789890632229</c:v>
                </c:pt>
                <c:pt idx="21">
                  <c:v>184.87789890632229</c:v>
                </c:pt>
                <c:pt idx="22">
                  <c:v>184.87789890632229</c:v>
                </c:pt>
                <c:pt idx="23">
                  <c:v>184.87789890632229</c:v>
                </c:pt>
                <c:pt idx="24">
                  <c:v>184.87789890632229</c:v>
                </c:pt>
                <c:pt idx="25">
                  <c:v>184.87789890632229</c:v>
                </c:pt>
                <c:pt idx="26">
                  <c:v>184.87789890632229</c:v>
                </c:pt>
                <c:pt idx="27">
                  <c:v>184.87789890632229</c:v>
                </c:pt>
                <c:pt idx="28">
                  <c:v>184.87789890632229</c:v>
                </c:pt>
                <c:pt idx="29">
                  <c:v>184.87789890632229</c:v>
                </c:pt>
                <c:pt idx="30">
                  <c:v>184.87789890632229</c:v>
                </c:pt>
                <c:pt idx="31">
                  <c:v>184.87789890632229</c:v>
                </c:pt>
                <c:pt idx="32">
                  <c:v>184.87789890632229</c:v>
                </c:pt>
                <c:pt idx="33">
                  <c:v>184.87789890632229</c:v>
                </c:pt>
              </c:numCache>
            </c:numRef>
          </c:yVal>
        </c:ser>
        <c:axId val="137371648"/>
        <c:axId val="137373184"/>
      </c:scatterChart>
      <c:valAx>
        <c:axId val="137371648"/>
        <c:scaling>
          <c:orientation val="minMax"/>
        </c:scaling>
        <c:axPos val="b"/>
        <c:numFmt formatCode="General" sourceLinked="1"/>
        <c:tickLblPos val="nextTo"/>
        <c:crossAx val="137373184"/>
        <c:crosses val="autoZero"/>
        <c:crossBetween val="midCat"/>
      </c:valAx>
      <c:valAx>
        <c:axId val="137373184"/>
        <c:scaling>
          <c:orientation val="minMax"/>
        </c:scaling>
        <c:axPos val="l"/>
        <c:majorGridlines/>
        <c:numFmt formatCode="General" sourceLinked="1"/>
        <c:tickLblPos val="nextTo"/>
        <c:crossAx val="137371648"/>
        <c:crosses val="autoZero"/>
        <c:crossBetween val="midCat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64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'980034'!$B$582:$B$615</c:f>
              <c:numCache>
                <c:formatCode>General</c:formatCode>
                <c:ptCount val="34"/>
                <c:pt idx="0">
                  <c:v>-168.64500000000001</c:v>
                </c:pt>
                <c:pt idx="1">
                  <c:v>-168.57</c:v>
                </c:pt>
                <c:pt idx="2">
                  <c:v>-168.51</c:v>
                </c:pt>
                <c:pt idx="3">
                  <c:v>-168.435</c:v>
                </c:pt>
                <c:pt idx="4">
                  <c:v>-168.38</c:v>
                </c:pt>
                <c:pt idx="5">
                  <c:v>-168.315</c:v>
                </c:pt>
                <c:pt idx="6">
                  <c:v>-168.25</c:v>
                </c:pt>
                <c:pt idx="7">
                  <c:v>-168.18</c:v>
                </c:pt>
                <c:pt idx="8">
                  <c:v>-168.12</c:v>
                </c:pt>
                <c:pt idx="9">
                  <c:v>-168.04499999999999</c:v>
                </c:pt>
                <c:pt idx="10">
                  <c:v>-167.99</c:v>
                </c:pt>
                <c:pt idx="11">
                  <c:v>-167.92500000000001</c:v>
                </c:pt>
                <c:pt idx="12">
                  <c:v>-167.85499999999999</c:v>
                </c:pt>
                <c:pt idx="13">
                  <c:v>-167.79499999999999</c:v>
                </c:pt>
                <c:pt idx="14">
                  <c:v>-167.73</c:v>
                </c:pt>
                <c:pt idx="15">
                  <c:v>-167.65</c:v>
                </c:pt>
                <c:pt idx="16">
                  <c:v>-167.59</c:v>
                </c:pt>
                <c:pt idx="17">
                  <c:v>-167.535</c:v>
                </c:pt>
                <c:pt idx="18">
                  <c:v>-167.47</c:v>
                </c:pt>
                <c:pt idx="19">
                  <c:v>-167.405</c:v>
                </c:pt>
                <c:pt idx="20">
                  <c:v>-167.33</c:v>
                </c:pt>
                <c:pt idx="21">
                  <c:v>-167.27500000000001</c:v>
                </c:pt>
                <c:pt idx="22">
                  <c:v>-167.21</c:v>
                </c:pt>
                <c:pt idx="23">
                  <c:v>-167.14</c:v>
                </c:pt>
                <c:pt idx="24">
                  <c:v>-167.07499999999999</c:v>
                </c:pt>
                <c:pt idx="25">
                  <c:v>-167.005</c:v>
                </c:pt>
                <c:pt idx="26">
                  <c:v>-166.94499999999999</c:v>
                </c:pt>
                <c:pt idx="27">
                  <c:v>-166.88</c:v>
                </c:pt>
                <c:pt idx="28">
                  <c:v>-166.81</c:v>
                </c:pt>
                <c:pt idx="29">
                  <c:v>-166.74</c:v>
                </c:pt>
                <c:pt idx="30">
                  <c:v>-166.67500000000001</c:v>
                </c:pt>
                <c:pt idx="31">
                  <c:v>-166.62</c:v>
                </c:pt>
                <c:pt idx="32">
                  <c:v>-166.56</c:v>
                </c:pt>
                <c:pt idx="33">
                  <c:v>-166.495</c:v>
                </c:pt>
              </c:numCache>
            </c:numRef>
          </c:xVal>
          <c:yVal>
            <c:numRef>
              <c:f>'980034'!$E$582:$E$615</c:f>
              <c:numCache>
                <c:formatCode>General</c:formatCode>
                <c:ptCount val="34"/>
                <c:pt idx="0">
                  <c:v>197</c:v>
                </c:pt>
                <c:pt idx="1">
                  <c:v>176</c:v>
                </c:pt>
                <c:pt idx="2">
                  <c:v>157</c:v>
                </c:pt>
                <c:pt idx="3">
                  <c:v>220</c:v>
                </c:pt>
                <c:pt idx="4">
                  <c:v>168</c:v>
                </c:pt>
                <c:pt idx="5">
                  <c:v>178</c:v>
                </c:pt>
                <c:pt idx="6">
                  <c:v>185</c:v>
                </c:pt>
                <c:pt idx="7">
                  <c:v>180</c:v>
                </c:pt>
                <c:pt idx="8">
                  <c:v>202</c:v>
                </c:pt>
                <c:pt idx="9">
                  <c:v>180</c:v>
                </c:pt>
                <c:pt idx="10">
                  <c:v>184</c:v>
                </c:pt>
                <c:pt idx="11">
                  <c:v>193</c:v>
                </c:pt>
                <c:pt idx="12">
                  <c:v>176</c:v>
                </c:pt>
                <c:pt idx="13">
                  <c:v>229</c:v>
                </c:pt>
                <c:pt idx="14">
                  <c:v>222</c:v>
                </c:pt>
                <c:pt idx="15">
                  <c:v>291</c:v>
                </c:pt>
                <c:pt idx="16">
                  <c:v>312</c:v>
                </c:pt>
                <c:pt idx="17">
                  <c:v>366</c:v>
                </c:pt>
                <c:pt idx="18">
                  <c:v>337</c:v>
                </c:pt>
                <c:pt idx="19">
                  <c:v>361</c:v>
                </c:pt>
                <c:pt idx="20">
                  <c:v>352</c:v>
                </c:pt>
                <c:pt idx="21">
                  <c:v>337</c:v>
                </c:pt>
                <c:pt idx="22">
                  <c:v>309</c:v>
                </c:pt>
                <c:pt idx="23">
                  <c:v>313</c:v>
                </c:pt>
                <c:pt idx="24">
                  <c:v>313</c:v>
                </c:pt>
                <c:pt idx="25">
                  <c:v>306</c:v>
                </c:pt>
                <c:pt idx="26">
                  <c:v>285</c:v>
                </c:pt>
                <c:pt idx="27">
                  <c:v>301</c:v>
                </c:pt>
                <c:pt idx="28">
                  <c:v>262</c:v>
                </c:pt>
                <c:pt idx="29">
                  <c:v>276</c:v>
                </c:pt>
                <c:pt idx="30">
                  <c:v>307</c:v>
                </c:pt>
                <c:pt idx="31">
                  <c:v>283</c:v>
                </c:pt>
                <c:pt idx="32">
                  <c:v>297</c:v>
                </c:pt>
                <c:pt idx="33">
                  <c:v>298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'980034'!$B$582:$B$615</c:f>
              <c:numCache>
                <c:formatCode>General</c:formatCode>
                <c:ptCount val="34"/>
                <c:pt idx="0">
                  <c:v>-168.64500000000001</c:v>
                </c:pt>
                <c:pt idx="1">
                  <c:v>-168.57</c:v>
                </c:pt>
                <c:pt idx="2">
                  <c:v>-168.51</c:v>
                </c:pt>
                <c:pt idx="3">
                  <c:v>-168.435</c:v>
                </c:pt>
                <c:pt idx="4">
                  <c:v>-168.38</c:v>
                </c:pt>
                <c:pt idx="5">
                  <c:v>-168.315</c:v>
                </c:pt>
                <c:pt idx="6">
                  <c:v>-168.25</c:v>
                </c:pt>
                <c:pt idx="7">
                  <c:v>-168.18</c:v>
                </c:pt>
                <c:pt idx="8">
                  <c:v>-168.12</c:v>
                </c:pt>
                <c:pt idx="9">
                  <c:v>-168.04499999999999</c:v>
                </c:pt>
                <c:pt idx="10">
                  <c:v>-167.99</c:v>
                </c:pt>
                <c:pt idx="11">
                  <c:v>-167.92500000000001</c:v>
                </c:pt>
                <c:pt idx="12">
                  <c:v>-167.85499999999999</c:v>
                </c:pt>
                <c:pt idx="13">
                  <c:v>-167.79499999999999</c:v>
                </c:pt>
                <c:pt idx="14">
                  <c:v>-167.73</c:v>
                </c:pt>
                <c:pt idx="15">
                  <c:v>-167.65</c:v>
                </c:pt>
                <c:pt idx="16">
                  <c:v>-167.59</c:v>
                </c:pt>
                <c:pt idx="17">
                  <c:v>-167.535</c:v>
                </c:pt>
                <c:pt idx="18">
                  <c:v>-167.47</c:v>
                </c:pt>
                <c:pt idx="19">
                  <c:v>-167.405</c:v>
                </c:pt>
                <c:pt idx="20">
                  <c:v>-167.33</c:v>
                </c:pt>
                <c:pt idx="21">
                  <c:v>-167.27500000000001</c:v>
                </c:pt>
                <c:pt idx="22">
                  <c:v>-167.21</c:v>
                </c:pt>
                <c:pt idx="23">
                  <c:v>-167.14</c:v>
                </c:pt>
                <c:pt idx="24">
                  <c:v>-167.07499999999999</c:v>
                </c:pt>
                <c:pt idx="25">
                  <c:v>-167.005</c:v>
                </c:pt>
                <c:pt idx="26">
                  <c:v>-166.94499999999999</c:v>
                </c:pt>
                <c:pt idx="27">
                  <c:v>-166.88</c:v>
                </c:pt>
                <c:pt idx="28">
                  <c:v>-166.81</c:v>
                </c:pt>
                <c:pt idx="29">
                  <c:v>-166.74</c:v>
                </c:pt>
                <c:pt idx="30">
                  <c:v>-166.67500000000001</c:v>
                </c:pt>
                <c:pt idx="31">
                  <c:v>-166.62</c:v>
                </c:pt>
                <c:pt idx="32">
                  <c:v>-166.56</c:v>
                </c:pt>
                <c:pt idx="33">
                  <c:v>-166.495</c:v>
                </c:pt>
              </c:numCache>
            </c:numRef>
          </c:xVal>
          <c:yVal>
            <c:numRef>
              <c:f>'980034'!$F$582:$F$615</c:f>
              <c:numCache>
                <c:formatCode>General</c:formatCode>
                <c:ptCount val="34"/>
                <c:pt idx="0">
                  <c:v>183.57996572099796</c:v>
                </c:pt>
                <c:pt idx="1">
                  <c:v>183.57996572099796</c:v>
                </c:pt>
                <c:pt idx="2">
                  <c:v>183.57996572099796</c:v>
                </c:pt>
                <c:pt idx="3">
                  <c:v>183.57996572099796</c:v>
                </c:pt>
                <c:pt idx="4">
                  <c:v>183.57996572099796</c:v>
                </c:pt>
                <c:pt idx="5">
                  <c:v>183.57996572099796</c:v>
                </c:pt>
                <c:pt idx="6">
                  <c:v>183.57996572099796</c:v>
                </c:pt>
                <c:pt idx="7">
                  <c:v>183.57996572099796</c:v>
                </c:pt>
                <c:pt idx="8">
                  <c:v>183.57996572099796</c:v>
                </c:pt>
                <c:pt idx="9">
                  <c:v>183.57996572099796</c:v>
                </c:pt>
                <c:pt idx="10">
                  <c:v>183.57996572099796</c:v>
                </c:pt>
                <c:pt idx="11">
                  <c:v>183.57996572099796</c:v>
                </c:pt>
                <c:pt idx="12">
                  <c:v>187.22348560917894</c:v>
                </c:pt>
                <c:pt idx="13">
                  <c:v>204.18170885079996</c:v>
                </c:pt>
                <c:pt idx="14">
                  <c:v>238.16552586205546</c:v>
                </c:pt>
                <c:pt idx="15">
                  <c:v>284.86421686835888</c:v>
                </c:pt>
                <c:pt idx="16">
                  <c:v>304.2107427294078</c:v>
                </c:pt>
                <c:pt idx="17">
                  <c:v>309.7937128060284</c:v>
                </c:pt>
                <c:pt idx="18">
                  <c:v>309.7937128060284</c:v>
                </c:pt>
                <c:pt idx="19">
                  <c:v>309.7937128060284</c:v>
                </c:pt>
                <c:pt idx="20">
                  <c:v>309.7937128060284</c:v>
                </c:pt>
                <c:pt idx="21">
                  <c:v>309.7937128060284</c:v>
                </c:pt>
                <c:pt idx="22">
                  <c:v>309.7937128060284</c:v>
                </c:pt>
                <c:pt idx="23">
                  <c:v>309.7937128060284</c:v>
                </c:pt>
                <c:pt idx="24">
                  <c:v>309.7937128060284</c:v>
                </c:pt>
                <c:pt idx="25">
                  <c:v>309.7937128060284</c:v>
                </c:pt>
                <c:pt idx="26">
                  <c:v>309.7937128060284</c:v>
                </c:pt>
                <c:pt idx="27">
                  <c:v>309.7937128060284</c:v>
                </c:pt>
                <c:pt idx="28">
                  <c:v>309.7937128060284</c:v>
                </c:pt>
                <c:pt idx="29">
                  <c:v>309.7937128060284</c:v>
                </c:pt>
                <c:pt idx="30">
                  <c:v>309.7937128060284</c:v>
                </c:pt>
                <c:pt idx="31">
                  <c:v>309.7937128060284</c:v>
                </c:pt>
                <c:pt idx="32">
                  <c:v>309.7937128060284</c:v>
                </c:pt>
                <c:pt idx="33">
                  <c:v>309.7937128060284</c:v>
                </c:pt>
              </c:numCache>
            </c:numRef>
          </c:yVal>
        </c:ser>
        <c:axId val="137405568"/>
        <c:axId val="137407104"/>
      </c:scatterChart>
      <c:valAx>
        <c:axId val="137405568"/>
        <c:scaling>
          <c:orientation val="minMax"/>
        </c:scaling>
        <c:axPos val="b"/>
        <c:numFmt formatCode="General" sourceLinked="1"/>
        <c:tickLblPos val="nextTo"/>
        <c:crossAx val="137407104"/>
        <c:crosses val="autoZero"/>
        <c:crossBetween val="midCat"/>
      </c:valAx>
      <c:valAx>
        <c:axId val="137407104"/>
        <c:scaling>
          <c:orientation val="minMax"/>
        </c:scaling>
        <c:axPos val="l"/>
        <c:majorGridlines/>
        <c:numFmt formatCode="General" sourceLinked="1"/>
        <c:tickLblPos val="nextTo"/>
        <c:crossAx val="137405568"/>
        <c:crosses val="autoZero"/>
        <c:crossBetween val="midCat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31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'980034'!$B$652:$B$685</c:f>
              <c:numCache>
                <c:formatCode>General</c:formatCode>
                <c:ptCount val="34"/>
                <c:pt idx="0">
                  <c:v>-168.27500000000001</c:v>
                </c:pt>
                <c:pt idx="1">
                  <c:v>-168.2</c:v>
                </c:pt>
                <c:pt idx="2">
                  <c:v>-168.13</c:v>
                </c:pt>
                <c:pt idx="3">
                  <c:v>-168.07</c:v>
                </c:pt>
                <c:pt idx="4">
                  <c:v>-168.005</c:v>
                </c:pt>
                <c:pt idx="5">
                  <c:v>-167.95500000000001</c:v>
                </c:pt>
                <c:pt idx="6">
                  <c:v>-167.88</c:v>
                </c:pt>
                <c:pt idx="7">
                  <c:v>-167.815</c:v>
                </c:pt>
                <c:pt idx="8">
                  <c:v>-167.745</c:v>
                </c:pt>
                <c:pt idx="9">
                  <c:v>-167.68</c:v>
                </c:pt>
                <c:pt idx="10">
                  <c:v>-167.625</c:v>
                </c:pt>
                <c:pt idx="11">
                  <c:v>-167.56</c:v>
                </c:pt>
                <c:pt idx="12">
                  <c:v>-167.495</c:v>
                </c:pt>
                <c:pt idx="13">
                  <c:v>-167.42</c:v>
                </c:pt>
                <c:pt idx="14">
                  <c:v>-167.35499999999999</c:v>
                </c:pt>
                <c:pt idx="15">
                  <c:v>-167.29</c:v>
                </c:pt>
                <c:pt idx="16">
                  <c:v>-167.23500000000001</c:v>
                </c:pt>
                <c:pt idx="17">
                  <c:v>-167.17</c:v>
                </c:pt>
                <c:pt idx="18">
                  <c:v>-167.1</c:v>
                </c:pt>
                <c:pt idx="19">
                  <c:v>-167.03</c:v>
                </c:pt>
                <c:pt idx="20">
                  <c:v>-166.965</c:v>
                </c:pt>
                <c:pt idx="21">
                  <c:v>-166.89500000000001</c:v>
                </c:pt>
                <c:pt idx="22">
                  <c:v>-166.84</c:v>
                </c:pt>
                <c:pt idx="23">
                  <c:v>-166.78</c:v>
                </c:pt>
                <c:pt idx="24">
                  <c:v>-166.715</c:v>
                </c:pt>
                <c:pt idx="25">
                  <c:v>-166.64</c:v>
                </c:pt>
                <c:pt idx="26">
                  <c:v>-166.57</c:v>
                </c:pt>
                <c:pt idx="27">
                  <c:v>-166.505</c:v>
                </c:pt>
                <c:pt idx="28">
                  <c:v>-166.44499999999999</c:v>
                </c:pt>
                <c:pt idx="29">
                  <c:v>-166.39</c:v>
                </c:pt>
                <c:pt idx="30">
                  <c:v>-166.32</c:v>
                </c:pt>
                <c:pt idx="31">
                  <c:v>-166.255</c:v>
                </c:pt>
                <c:pt idx="32">
                  <c:v>-166.19</c:v>
                </c:pt>
                <c:pt idx="33">
                  <c:v>-166.11500000000001</c:v>
                </c:pt>
              </c:numCache>
            </c:numRef>
          </c:xVal>
          <c:yVal>
            <c:numRef>
              <c:f>'980034'!$E$652:$E$685</c:f>
              <c:numCache>
                <c:formatCode>General</c:formatCode>
                <c:ptCount val="34"/>
                <c:pt idx="0">
                  <c:v>77</c:v>
                </c:pt>
                <c:pt idx="1">
                  <c:v>46</c:v>
                </c:pt>
                <c:pt idx="2">
                  <c:v>55</c:v>
                </c:pt>
                <c:pt idx="3">
                  <c:v>62</c:v>
                </c:pt>
                <c:pt idx="4">
                  <c:v>62</c:v>
                </c:pt>
                <c:pt idx="5">
                  <c:v>63</c:v>
                </c:pt>
                <c:pt idx="6">
                  <c:v>70</c:v>
                </c:pt>
                <c:pt idx="7">
                  <c:v>57</c:v>
                </c:pt>
                <c:pt idx="8">
                  <c:v>69</c:v>
                </c:pt>
                <c:pt idx="9">
                  <c:v>48</c:v>
                </c:pt>
                <c:pt idx="10">
                  <c:v>78</c:v>
                </c:pt>
                <c:pt idx="11">
                  <c:v>61</c:v>
                </c:pt>
                <c:pt idx="12">
                  <c:v>60</c:v>
                </c:pt>
                <c:pt idx="13">
                  <c:v>59</c:v>
                </c:pt>
                <c:pt idx="14">
                  <c:v>76</c:v>
                </c:pt>
                <c:pt idx="15">
                  <c:v>97</c:v>
                </c:pt>
                <c:pt idx="16">
                  <c:v>114</c:v>
                </c:pt>
                <c:pt idx="17">
                  <c:v>125</c:v>
                </c:pt>
                <c:pt idx="18">
                  <c:v>135</c:v>
                </c:pt>
                <c:pt idx="19">
                  <c:v>196</c:v>
                </c:pt>
                <c:pt idx="20">
                  <c:v>215</c:v>
                </c:pt>
                <c:pt idx="21">
                  <c:v>163</c:v>
                </c:pt>
                <c:pt idx="22">
                  <c:v>179</c:v>
                </c:pt>
                <c:pt idx="23">
                  <c:v>197</c:v>
                </c:pt>
                <c:pt idx="24">
                  <c:v>151</c:v>
                </c:pt>
                <c:pt idx="25">
                  <c:v>169</c:v>
                </c:pt>
                <c:pt idx="26">
                  <c:v>193</c:v>
                </c:pt>
                <c:pt idx="27">
                  <c:v>162</c:v>
                </c:pt>
                <c:pt idx="28">
                  <c:v>170</c:v>
                </c:pt>
                <c:pt idx="29">
                  <c:v>191</c:v>
                </c:pt>
                <c:pt idx="30">
                  <c:v>164</c:v>
                </c:pt>
                <c:pt idx="31">
                  <c:v>177</c:v>
                </c:pt>
                <c:pt idx="32">
                  <c:v>171</c:v>
                </c:pt>
                <c:pt idx="33">
                  <c:v>143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'980034'!$B$652:$B$685</c:f>
              <c:numCache>
                <c:formatCode>General</c:formatCode>
                <c:ptCount val="34"/>
                <c:pt idx="0">
                  <c:v>-168.27500000000001</c:v>
                </c:pt>
                <c:pt idx="1">
                  <c:v>-168.2</c:v>
                </c:pt>
                <c:pt idx="2">
                  <c:v>-168.13</c:v>
                </c:pt>
                <c:pt idx="3">
                  <c:v>-168.07</c:v>
                </c:pt>
                <c:pt idx="4">
                  <c:v>-168.005</c:v>
                </c:pt>
                <c:pt idx="5">
                  <c:v>-167.95500000000001</c:v>
                </c:pt>
                <c:pt idx="6">
                  <c:v>-167.88</c:v>
                </c:pt>
                <c:pt idx="7">
                  <c:v>-167.815</c:v>
                </c:pt>
                <c:pt idx="8">
                  <c:v>-167.745</c:v>
                </c:pt>
                <c:pt idx="9">
                  <c:v>-167.68</c:v>
                </c:pt>
                <c:pt idx="10">
                  <c:v>-167.625</c:v>
                </c:pt>
                <c:pt idx="11">
                  <c:v>-167.56</c:v>
                </c:pt>
                <c:pt idx="12">
                  <c:v>-167.495</c:v>
                </c:pt>
                <c:pt idx="13">
                  <c:v>-167.42</c:v>
                </c:pt>
                <c:pt idx="14">
                  <c:v>-167.35499999999999</c:v>
                </c:pt>
                <c:pt idx="15">
                  <c:v>-167.29</c:v>
                </c:pt>
                <c:pt idx="16">
                  <c:v>-167.23500000000001</c:v>
                </c:pt>
                <c:pt idx="17">
                  <c:v>-167.17</c:v>
                </c:pt>
                <c:pt idx="18">
                  <c:v>-167.1</c:v>
                </c:pt>
                <c:pt idx="19">
                  <c:v>-167.03</c:v>
                </c:pt>
                <c:pt idx="20">
                  <c:v>-166.965</c:v>
                </c:pt>
                <c:pt idx="21">
                  <c:v>-166.89500000000001</c:v>
                </c:pt>
                <c:pt idx="22">
                  <c:v>-166.84</c:v>
                </c:pt>
                <c:pt idx="23">
                  <c:v>-166.78</c:v>
                </c:pt>
                <c:pt idx="24">
                  <c:v>-166.715</c:v>
                </c:pt>
                <c:pt idx="25">
                  <c:v>-166.64</c:v>
                </c:pt>
                <c:pt idx="26">
                  <c:v>-166.57</c:v>
                </c:pt>
                <c:pt idx="27">
                  <c:v>-166.505</c:v>
                </c:pt>
                <c:pt idx="28">
                  <c:v>-166.44499999999999</c:v>
                </c:pt>
                <c:pt idx="29">
                  <c:v>-166.39</c:v>
                </c:pt>
                <c:pt idx="30">
                  <c:v>-166.32</c:v>
                </c:pt>
                <c:pt idx="31">
                  <c:v>-166.255</c:v>
                </c:pt>
                <c:pt idx="32">
                  <c:v>-166.19</c:v>
                </c:pt>
                <c:pt idx="33">
                  <c:v>-166.11500000000001</c:v>
                </c:pt>
              </c:numCache>
            </c:numRef>
          </c:xVal>
          <c:yVal>
            <c:numRef>
              <c:f>'980034'!$F$652:$F$685</c:f>
              <c:numCache>
                <c:formatCode>General</c:formatCode>
                <c:ptCount val="34"/>
                <c:pt idx="0">
                  <c:v>61.290478126442963</c:v>
                </c:pt>
                <c:pt idx="1">
                  <c:v>61.290478126442963</c:v>
                </c:pt>
                <c:pt idx="2">
                  <c:v>61.290478126442963</c:v>
                </c:pt>
                <c:pt idx="3">
                  <c:v>61.290478126442963</c:v>
                </c:pt>
                <c:pt idx="4">
                  <c:v>61.290478126442963</c:v>
                </c:pt>
                <c:pt idx="5">
                  <c:v>61.290478126442963</c:v>
                </c:pt>
                <c:pt idx="6">
                  <c:v>61.290478126442963</c:v>
                </c:pt>
                <c:pt idx="7">
                  <c:v>61.290478126442963</c:v>
                </c:pt>
                <c:pt idx="8">
                  <c:v>61.290478126442963</c:v>
                </c:pt>
                <c:pt idx="9">
                  <c:v>61.290478126442963</c:v>
                </c:pt>
                <c:pt idx="10">
                  <c:v>61.290478126442963</c:v>
                </c:pt>
                <c:pt idx="11">
                  <c:v>61.290478126442963</c:v>
                </c:pt>
                <c:pt idx="12">
                  <c:v>61.290478126442963</c:v>
                </c:pt>
                <c:pt idx="13">
                  <c:v>61.433987623965677</c:v>
                </c:pt>
                <c:pt idx="14">
                  <c:v>68.349100015656916</c:v>
                </c:pt>
                <c:pt idx="15">
                  <c:v>85.642600308401441</c:v>
                </c:pt>
                <c:pt idx="16">
                  <c:v>108.38175856165532</c:v>
                </c:pt>
                <c:pt idx="17">
                  <c:v>139.01488668961625</c:v>
                </c:pt>
                <c:pt idx="18">
                  <c:v>161.10260927619692</c:v>
                </c:pt>
                <c:pt idx="19">
                  <c:v>171.15385832072917</c:v>
                </c:pt>
                <c:pt idx="20">
                  <c:v>171.82952083689077</c:v>
                </c:pt>
                <c:pt idx="21">
                  <c:v>171.82952083689077</c:v>
                </c:pt>
                <c:pt idx="22">
                  <c:v>171.82952083689077</c:v>
                </c:pt>
                <c:pt idx="23">
                  <c:v>171.82952083689077</c:v>
                </c:pt>
                <c:pt idx="24">
                  <c:v>171.82952083689077</c:v>
                </c:pt>
                <c:pt idx="25">
                  <c:v>171.82952083689077</c:v>
                </c:pt>
                <c:pt idx="26">
                  <c:v>171.82952083689077</c:v>
                </c:pt>
                <c:pt idx="27">
                  <c:v>171.82952083689077</c:v>
                </c:pt>
                <c:pt idx="28">
                  <c:v>171.82952083689077</c:v>
                </c:pt>
                <c:pt idx="29">
                  <c:v>171.82952083689077</c:v>
                </c:pt>
                <c:pt idx="30">
                  <c:v>171.82952083689077</c:v>
                </c:pt>
                <c:pt idx="31">
                  <c:v>171.82952083689077</c:v>
                </c:pt>
                <c:pt idx="32">
                  <c:v>171.82952083689077</c:v>
                </c:pt>
                <c:pt idx="33">
                  <c:v>171.82952083689077</c:v>
                </c:pt>
              </c:numCache>
            </c:numRef>
          </c:yVal>
        </c:ser>
        <c:axId val="151869696"/>
        <c:axId val="151896064"/>
      </c:scatterChart>
      <c:valAx>
        <c:axId val="151869696"/>
        <c:scaling>
          <c:orientation val="minMax"/>
        </c:scaling>
        <c:axPos val="b"/>
        <c:numFmt formatCode="General" sourceLinked="1"/>
        <c:tickLblPos val="nextTo"/>
        <c:crossAx val="151896064"/>
        <c:crosses val="autoZero"/>
        <c:crossBetween val="midCat"/>
      </c:valAx>
      <c:valAx>
        <c:axId val="151896064"/>
        <c:scaling>
          <c:orientation val="minMax"/>
        </c:scaling>
        <c:axPos val="l"/>
        <c:majorGridlines/>
        <c:numFmt formatCode="General" sourceLinked="1"/>
        <c:tickLblPos val="nextTo"/>
        <c:crossAx val="151869696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53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'980034'!$B$703:$B$736</c:f>
              <c:numCache>
                <c:formatCode>General</c:formatCode>
                <c:ptCount val="34"/>
                <c:pt idx="0">
                  <c:v>-167.98</c:v>
                </c:pt>
                <c:pt idx="1">
                  <c:v>-167.905</c:v>
                </c:pt>
                <c:pt idx="2">
                  <c:v>-167.84</c:v>
                </c:pt>
                <c:pt idx="3">
                  <c:v>-167.77500000000001</c:v>
                </c:pt>
                <c:pt idx="4">
                  <c:v>-167.715</c:v>
                </c:pt>
                <c:pt idx="5">
                  <c:v>-167.65</c:v>
                </c:pt>
                <c:pt idx="6">
                  <c:v>-167.58</c:v>
                </c:pt>
                <c:pt idx="7">
                  <c:v>-167.51</c:v>
                </c:pt>
                <c:pt idx="8">
                  <c:v>-167.44499999999999</c:v>
                </c:pt>
                <c:pt idx="9">
                  <c:v>-167.38</c:v>
                </c:pt>
                <c:pt idx="10">
                  <c:v>-167.315</c:v>
                </c:pt>
                <c:pt idx="11">
                  <c:v>-167.26</c:v>
                </c:pt>
                <c:pt idx="12">
                  <c:v>-167.18</c:v>
                </c:pt>
                <c:pt idx="13">
                  <c:v>-167.12</c:v>
                </c:pt>
                <c:pt idx="14">
                  <c:v>-167.05500000000001</c:v>
                </c:pt>
                <c:pt idx="15">
                  <c:v>-166.99</c:v>
                </c:pt>
                <c:pt idx="16">
                  <c:v>-166.935</c:v>
                </c:pt>
                <c:pt idx="17">
                  <c:v>-166.87</c:v>
                </c:pt>
                <c:pt idx="18">
                  <c:v>-166.79499999999999</c:v>
                </c:pt>
                <c:pt idx="19">
                  <c:v>-166.72499999999999</c:v>
                </c:pt>
                <c:pt idx="20">
                  <c:v>-166.66</c:v>
                </c:pt>
                <c:pt idx="21">
                  <c:v>-166.595</c:v>
                </c:pt>
                <c:pt idx="22">
                  <c:v>-166.54</c:v>
                </c:pt>
                <c:pt idx="23">
                  <c:v>-166.48</c:v>
                </c:pt>
                <c:pt idx="24">
                  <c:v>-166.41</c:v>
                </c:pt>
                <c:pt idx="25">
                  <c:v>-166.345</c:v>
                </c:pt>
                <c:pt idx="26">
                  <c:v>-166.27500000000001</c:v>
                </c:pt>
                <c:pt idx="27">
                  <c:v>-166.215</c:v>
                </c:pt>
                <c:pt idx="28">
                  <c:v>-166.15</c:v>
                </c:pt>
                <c:pt idx="29">
                  <c:v>-166.07499999999999</c:v>
                </c:pt>
                <c:pt idx="30">
                  <c:v>-166.02500000000001</c:v>
                </c:pt>
                <c:pt idx="31">
                  <c:v>-165.95500000000001</c:v>
                </c:pt>
                <c:pt idx="32">
                  <c:v>-165.89</c:v>
                </c:pt>
                <c:pt idx="33">
                  <c:v>-165.82499999999999</c:v>
                </c:pt>
              </c:numCache>
            </c:numRef>
          </c:xVal>
          <c:yVal>
            <c:numRef>
              <c:f>'980034'!$E$703:$E$736</c:f>
              <c:numCache>
                <c:formatCode>General</c:formatCode>
                <c:ptCount val="34"/>
                <c:pt idx="0">
                  <c:v>64</c:v>
                </c:pt>
                <c:pt idx="1">
                  <c:v>61</c:v>
                </c:pt>
                <c:pt idx="2">
                  <c:v>65</c:v>
                </c:pt>
                <c:pt idx="3">
                  <c:v>56</c:v>
                </c:pt>
                <c:pt idx="4">
                  <c:v>68</c:v>
                </c:pt>
                <c:pt idx="5">
                  <c:v>62</c:v>
                </c:pt>
                <c:pt idx="6">
                  <c:v>64</c:v>
                </c:pt>
                <c:pt idx="7">
                  <c:v>70</c:v>
                </c:pt>
                <c:pt idx="8">
                  <c:v>63</c:v>
                </c:pt>
                <c:pt idx="9">
                  <c:v>54</c:v>
                </c:pt>
                <c:pt idx="10">
                  <c:v>64</c:v>
                </c:pt>
                <c:pt idx="11">
                  <c:v>70</c:v>
                </c:pt>
                <c:pt idx="12">
                  <c:v>44</c:v>
                </c:pt>
                <c:pt idx="13">
                  <c:v>70</c:v>
                </c:pt>
                <c:pt idx="14">
                  <c:v>61</c:v>
                </c:pt>
                <c:pt idx="15">
                  <c:v>54</c:v>
                </c:pt>
                <c:pt idx="16">
                  <c:v>77</c:v>
                </c:pt>
                <c:pt idx="17">
                  <c:v>86</c:v>
                </c:pt>
                <c:pt idx="18">
                  <c:v>112</c:v>
                </c:pt>
                <c:pt idx="19">
                  <c:v>132</c:v>
                </c:pt>
                <c:pt idx="20">
                  <c:v>170</c:v>
                </c:pt>
                <c:pt idx="21">
                  <c:v>175</c:v>
                </c:pt>
                <c:pt idx="22">
                  <c:v>211</c:v>
                </c:pt>
                <c:pt idx="23">
                  <c:v>213</c:v>
                </c:pt>
                <c:pt idx="24">
                  <c:v>183</c:v>
                </c:pt>
                <c:pt idx="25">
                  <c:v>153</c:v>
                </c:pt>
                <c:pt idx="26">
                  <c:v>190</c:v>
                </c:pt>
                <c:pt idx="27">
                  <c:v>198</c:v>
                </c:pt>
                <c:pt idx="28">
                  <c:v>190</c:v>
                </c:pt>
                <c:pt idx="29">
                  <c:v>190</c:v>
                </c:pt>
                <c:pt idx="30">
                  <c:v>151</c:v>
                </c:pt>
                <c:pt idx="31">
                  <c:v>186</c:v>
                </c:pt>
                <c:pt idx="32">
                  <c:v>174</c:v>
                </c:pt>
                <c:pt idx="33">
                  <c:v>174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'980034'!$B$703:$B$736</c:f>
              <c:numCache>
                <c:formatCode>General</c:formatCode>
                <c:ptCount val="34"/>
                <c:pt idx="0">
                  <c:v>-167.98</c:v>
                </c:pt>
                <c:pt idx="1">
                  <c:v>-167.905</c:v>
                </c:pt>
                <c:pt idx="2">
                  <c:v>-167.84</c:v>
                </c:pt>
                <c:pt idx="3">
                  <c:v>-167.77500000000001</c:v>
                </c:pt>
                <c:pt idx="4">
                  <c:v>-167.715</c:v>
                </c:pt>
                <c:pt idx="5">
                  <c:v>-167.65</c:v>
                </c:pt>
                <c:pt idx="6">
                  <c:v>-167.58</c:v>
                </c:pt>
                <c:pt idx="7">
                  <c:v>-167.51</c:v>
                </c:pt>
                <c:pt idx="8">
                  <c:v>-167.44499999999999</c:v>
                </c:pt>
                <c:pt idx="9">
                  <c:v>-167.38</c:v>
                </c:pt>
                <c:pt idx="10">
                  <c:v>-167.315</c:v>
                </c:pt>
                <c:pt idx="11">
                  <c:v>-167.26</c:v>
                </c:pt>
                <c:pt idx="12">
                  <c:v>-167.18</c:v>
                </c:pt>
                <c:pt idx="13">
                  <c:v>-167.12</c:v>
                </c:pt>
                <c:pt idx="14">
                  <c:v>-167.05500000000001</c:v>
                </c:pt>
                <c:pt idx="15">
                  <c:v>-166.99</c:v>
                </c:pt>
                <c:pt idx="16">
                  <c:v>-166.935</c:v>
                </c:pt>
                <c:pt idx="17">
                  <c:v>-166.87</c:v>
                </c:pt>
                <c:pt idx="18">
                  <c:v>-166.79499999999999</c:v>
                </c:pt>
                <c:pt idx="19">
                  <c:v>-166.72499999999999</c:v>
                </c:pt>
                <c:pt idx="20">
                  <c:v>-166.66</c:v>
                </c:pt>
                <c:pt idx="21">
                  <c:v>-166.595</c:v>
                </c:pt>
                <c:pt idx="22">
                  <c:v>-166.54</c:v>
                </c:pt>
                <c:pt idx="23">
                  <c:v>-166.48</c:v>
                </c:pt>
                <c:pt idx="24">
                  <c:v>-166.41</c:v>
                </c:pt>
                <c:pt idx="25">
                  <c:v>-166.345</c:v>
                </c:pt>
                <c:pt idx="26">
                  <c:v>-166.27500000000001</c:v>
                </c:pt>
                <c:pt idx="27">
                  <c:v>-166.215</c:v>
                </c:pt>
                <c:pt idx="28">
                  <c:v>-166.15</c:v>
                </c:pt>
                <c:pt idx="29">
                  <c:v>-166.07499999999999</c:v>
                </c:pt>
                <c:pt idx="30">
                  <c:v>-166.02500000000001</c:v>
                </c:pt>
                <c:pt idx="31">
                  <c:v>-165.95500000000001</c:v>
                </c:pt>
                <c:pt idx="32">
                  <c:v>-165.89</c:v>
                </c:pt>
                <c:pt idx="33">
                  <c:v>-165.82499999999999</c:v>
                </c:pt>
              </c:numCache>
            </c:numRef>
          </c:xVal>
          <c:yVal>
            <c:numRef>
              <c:f>'980034'!$F$703:$F$736</c:f>
              <c:numCache>
                <c:formatCode>General</c:formatCode>
                <c:ptCount val="34"/>
                <c:pt idx="0">
                  <c:v>61.700403384221566</c:v>
                </c:pt>
                <c:pt idx="1">
                  <c:v>61.700403384221566</c:v>
                </c:pt>
                <c:pt idx="2">
                  <c:v>61.700403384221566</c:v>
                </c:pt>
                <c:pt idx="3">
                  <c:v>61.700403384221566</c:v>
                </c:pt>
                <c:pt idx="4">
                  <c:v>61.700403384221566</c:v>
                </c:pt>
                <c:pt idx="5">
                  <c:v>61.700403384221566</c:v>
                </c:pt>
                <c:pt idx="6">
                  <c:v>61.700403384221566</c:v>
                </c:pt>
                <c:pt idx="7">
                  <c:v>61.700403384221566</c:v>
                </c:pt>
                <c:pt idx="8">
                  <c:v>61.700403384221566</c:v>
                </c:pt>
                <c:pt idx="9">
                  <c:v>61.700403384221566</c:v>
                </c:pt>
                <c:pt idx="10">
                  <c:v>61.700403384221566</c:v>
                </c:pt>
                <c:pt idx="11">
                  <c:v>61.700403384221566</c:v>
                </c:pt>
                <c:pt idx="12">
                  <c:v>61.700403384221566</c:v>
                </c:pt>
                <c:pt idx="13">
                  <c:v>61.700403384221566</c:v>
                </c:pt>
                <c:pt idx="14">
                  <c:v>61.700403384221566</c:v>
                </c:pt>
                <c:pt idx="15">
                  <c:v>61.700403384221566</c:v>
                </c:pt>
                <c:pt idx="16">
                  <c:v>65.360754872460845</c:v>
                </c:pt>
                <c:pt idx="17">
                  <c:v>80.03666321994308</c:v>
                </c:pt>
                <c:pt idx="18">
                  <c:v>110.91638967620702</c:v>
                </c:pt>
                <c:pt idx="19">
                  <c:v>146.48043804625348</c:v>
                </c:pt>
                <c:pt idx="20">
                  <c:v>168.80034712280258</c:v>
                </c:pt>
                <c:pt idx="21">
                  <c:v>179.89705789769513</c:v>
                </c:pt>
                <c:pt idx="22">
                  <c:v>181.23742669096526</c:v>
                </c:pt>
                <c:pt idx="23">
                  <c:v>181.23742669096526</c:v>
                </c:pt>
                <c:pt idx="24">
                  <c:v>181.23742669096526</c:v>
                </c:pt>
                <c:pt idx="25">
                  <c:v>181.23742669096526</c:v>
                </c:pt>
                <c:pt idx="26">
                  <c:v>181.23742669096526</c:v>
                </c:pt>
                <c:pt idx="27">
                  <c:v>181.23742669096526</c:v>
                </c:pt>
                <c:pt idx="28">
                  <c:v>181.23742669096526</c:v>
                </c:pt>
                <c:pt idx="29">
                  <c:v>181.23742669096526</c:v>
                </c:pt>
                <c:pt idx="30">
                  <c:v>181.23742669096526</c:v>
                </c:pt>
                <c:pt idx="31">
                  <c:v>181.23742669096526</c:v>
                </c:pt>
                <c:pt idx="32">
                  <c:v>181.23742669096526</c:v>
                </c:pt>
                <c:pt idx="33">
                  <c:v>181.23742669096526</c:v>
                </c:pt>
              </c:numCache>
            </c:numRef>
          </c:yVal>
        </c:ser>
        <c:axId val="174881024"/>
        <c:axId val="175087616"/>
      </c:scatterChart>
      <c:valAx>
        <c:axId val="174881024"/>
        <c:scaling>
          <c:orientation val="minMax"/>
        </c:scaling>
        <c:axPos val="b"/>
        <c:numFmt formatCode="General" sourceLinked="1"/>
        <c:tickLblPos val="nextTo"/>
        <c:crossAx val="175087616"/>
        <c:crosses val="autoZero"/>
        <c:crossBetween val="midCat"/>
      </c:valAx>
      <c:valAx>
        <c:axId val="175087616"/>
        <c:scaling>
          <c:orientation val="minMax"/>
        </c:scaling>
        <c:axPos val="l"/>
        <c:majorGridlines/>
        <c:numFmt formatCode="General" sourceLinked="1"/>
        <c:tickLblPos val="nextTo"/>
        <c:crossAx val="174881024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64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'980034'!$B$754:$B$787</c:f>
              <c:numCache>
                <c:formatCode>General</c:formatCode>
                <c:ptCount val="34"/>
                <c:pt idx="0">
                  <c:v>-168.11500000000001</c:v>
                </c:pt>
                <c:pt idx="1">
                  <c:v>-168.04499999999999</c:v>
                </c:pt>
                <c:pt idx="2">
                  <c:v>-167.98</c:v>
                </c:pt>
                <c:pt idx="3">
                  <c:v>-167.91</c:v>
                </c:pt>
                <c:pt idx="4">
                  <c:v>-167.85</c:v>
                </c:pt>
                <c:pt idx="5">
                  <c:v>-167.78</c:v>
                </c:pt>
                <c:pt idx="6">
                  <c:v>-167.71</c:v>
                </c:pt>
                <c:pt idx="7">
                  <c:v>-167.655</c:v>
                </c:pt>
                <c:pt idx="8">
                  <c:v>-167.59</c:v>
                </c:pt>
                <c:pt idx="9">
                  <c:v>-167.52500000000001</c:v>
                </c:pt>
                <c:pt idx="10">
                  <c:v>-167.46</c:v>
                </c:pt>
                <c:pt idx="11">
                  <c:v>-167.39500000000001</c:v>
                </c:pt>
                <c:pt idx="12">
                  <c:v>-167.33</c:v>
                </c:pt>
                <c:pt idx="13">
                  <c:v>-167.26</c:v>
                </c:pt>
                <c:pt idx="14">
                  <c:v>-167.2</c:v>
                </c:pt>
                <c:pt idx="15">
                  <c:v>-167.13</c:v>
                </c:pt>
                <c:pt idx="16">
                  <c:v>-167.07</c:v>
                </c:pt>
                <c:pt idx="17">
                  <c:v>-167.005</c:v>
                </c:pt>
                <c:pt idx="18">
                  <c:v>-166.94</c:v>
                </c:pt>
                <c:pt idx="19">
                  <c:v>-166.875</c:v>
                </c:pt>
                <c:pt idx="20">
                  <c:v>-166.81</c:v>
                </c:pt>
                <c:pt idx="21">
                  <c:v>-166.745</c:v>
                </c:pt>
                <c:pt idx="22">
                  <c:v>-166.68</c:v>
                </c:pt>
                <c:pt idx="23">
                  <c:v>-166.61500000000001</c:v>
                </c:pt>
                <c:pt idx="24">
                  <c:v>-166.54499999999999</c:v>
                </c:pt>
                <c:pt idx="25">
                  <c:v>-166.48500000000001</c:v>
                </c:pt>
                <c:pt idx="26">
                  <c:v>-166.41499999999999</c:v>
                </c:pt>
                <c:pt idx="27">
                  <c:v>-166.35499999999999</c:v>
                </c:pt>
                <c:pt idx="28">
                  <c:v>-166.27500000000001</c:v>
                </c:pt>
                <c:pt idx="29">
                  <c:v>-166.22499999999999</c:v>
                </c:pt>
                <c:pt idx="30">
                  <c:v>-166.15</c:v>
                </c:pt>
                <c:pt idx="31">
                  <c:v>-166.09</c:v>
                </c:pt>
                <c:pt idx="32">
                  <c:v>-166.03</c:v>
                </c:pt>
                <c:pt idx="33">
                  <c:v>-165.965</c:v>
                </c:pt>
              </c:numCache>
            </c:numRef>
          </c:xVal>
          <c:yVal>
            <c:numRef>
              <c:f>'980034'!$E$754:$E$787</c:f>
              <c:numCache>
                <c:formatCode>General</c:formatCode>
                <c:ptCount val="34"/>
                <c:pt idx="0">
                  <c:v>61</c:v>
                </c:pt>
                <c:pt idx="1">
                  <c:v>61</c:v>
                </c:pt>
                <c:pt idx="2">
                  <c:v>65</c:v>
                </c:pt>
                <c:pt idx="3">
                  <c:v>65</c:v>
                </c:pt>
                <c:pt idx="4">
                  <c:v>70</c:v>
                </c:pt>
                <c:pt idx="5">
                  <c:v>66</c:v>
                </c:pt>
                <c:pt idx="6">
                  <c:v>63</c:v>
                </c:pt>
                <c:pt idx="7">
                  <c:v>67</c:v>
                </c:pt>
                <c:pt idx="8">
                  <c:v>57</c:v>
                </c:pt>
                <c:pt idx="9">
                  <c:v>62</c:v>
                </c:pt>
                <c:pt idx="10">
                  <c:v>62</c:v>
                </c:pt>
                <c:pt idx="11">
                  <c:v>63</c:v>
                </c:pt>
                <c:pt idx="12">
                  <c:v>53</c:v>
                </c:pt>
                <c:pt idx="13">
                  <c:v>72</c:v>
                </c:pt>
                <c:pt idx="14">
                  <c:v>65</c:v>
                </c:pt>
                <c:pt idx="15">
                  <c:v>68</c:v>
                </c:pt>
                <c:pt idx="16">
                  <c:v>91</c:v>
                </c:pt>
                <c:pt idx="17">
                  <c:v>106</c:v>
                </c:pt>
                <c:pt idx="18">
                  <c:v>136</c:v>
                </c:pt>
                <c:pt idx="19">
                  <c:v>151</c:v>
                </c:pt>
                <c:pt idx="20">
                  <c:v>178</c:v>
                </c:pt>
                <c:pt idx="21">
                  <c:v>190</c:v>
                </c:pt>
                <c:pt idx="22">
                  <c:v>178</c:v>
                </c:pt>
                <c:pt idx="23">
                  <c:v>182</c:v>
                </c:pt>
                <c:pt idx="24">
                  <c:v>186</c:v>
                </c:pt>
                <c:pt idx="25">
                  <c:v>151</c:v>
                </c:pt>
                <c:pt idx="26">
                  <c:v>163</c:v>
                </c:pt>
                <c:pt idx="27">
                  <c:v>165</c:v>
                </c:pt>
                <c:pt idx="28">
                  <c:v>180</c:v>
                </c:pt>
                <c:pt idx="29">
                  <c:v>154</c:v>
                </c:pt>
                <c:pt idx="30">
                  <c:v>161</c:v>
                </c:pt>
                <c:pt idx="31">
                  <c:v>194</c:v>
                </c:pt>
                <c:pt idx="32">
                  <c:v>151</c:v>
                </c:pt>
                <c:pt idx="33">
                  <c:v>168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'980034'!$B$754:$B$787</c:f>
              <c:numCache>
                <c:formatCode>General</c:formatCode>
                <c:ptCount val="34"/>
                <c:pt idx="0">
                  <c:v>-168.11500000000001</c:v>
                </c:pt>
                <c:pt idx="1">
                  <c:v>-168.04499999999999</c:v>
                </c:pt>
                <c:pt idx="2">
                  <c:v>-167.98</c:v>
                </c:pt>
                <c:pt idx="3">
                  <c:v>-167.91</c:v>
                </c:pt>
                <c:pt idx="4">
                  <c:v>-167.85</c:v>
                </c:pt>
                <c:pt idx="5">
                  <c:v>-167.78</c:v>
                </c:pt>
                <c:pt idx="6">
                  <c:v>-167.71</c:v>
                </c:pt>
                <c:pt idx="7">
                  <c:v>-167.655</c:v>
                </c:pt>
                <c:pt idx="8">
                  <c:v>-167.59</c:v>
                </c:pt>
                <c:pt idx="9">
                  <c:v>-167.52500000000001</c:v>
                </c:pt>
                <c:pt idx="10">
                  <c:v>-167.46</c:v>
                </c:pt>
                <c:pt idx="11">
                  <c:v>-167.39500000000001</c:v>
                </c:pt>
                <c:pt idx="12">
                  <c:v>-167.33</c:v>
                </c:pt>
                <c:pt idx="13">
                  <c:v>-167.26</c:v>
                </c:pt>
                <c:pt idx="14">
                  <c:v>-167.2</c:v>
                </c:pt>
                <c:pt idx="15">
                  <c:v>-167.13</c:v>
                </c:pt>
                <c:pt idx="16">
                  <c:v>-167.07</c:v>
                </c:pt>
                <c:pt idx="17">
                  <c:v>-167.005</c:v>
                </c:pt>
                <c:pt idx="18">
                  <c:v>-166.94</c:v>
                </c:pt>
                <c:pt idx="19">
                  <c:v>-166.875</c:v>
                </c:pt>
                <c:pt idx="20">
                  <c:v>-166.81</c:v>
                </c:pt>
                <c:pt idx="21">
                  <c:v>-166.745</c:v>
                </c:pt>
                <c:pt idx="22">
                  <c:v>-166.68</c:v>
                </c:pt>
                <c:pt idx="23">
                  <c:v>-166.61500000000001</c:v>
                </c:pt>
                <c:pt idx="24">
                  <c:v>-166.54499999999999</c:v>
                </c:pt>
                <c:pt idx="25">
                  <c:v>-166.48500000000001</c:v>
                </c:pt>
                <c:pt idx="26">
                  <c:v>-166.41499999999999</c:v>
                </c:pt>
                <c:pt idx="27">
                  <c:v>-166.35499999999999</c:v>
                </c:pt>
                <c:pt idx="28">
                  <c:v>-166.27500000000001</c:v>
                </c:pt>
                <c:pt idx="29">
                  <c:v>-166.22499999999999</c:v>
                </c:pt>
                <c:pt idx="30">
                  <c:v>-166.15</c:v>
                </c:pt>
                <c:pt idx="31">
                  <c:v>-166.09</c:v>
                </c:pt>
                <c:pt idx="32">
                  <c:v>-166.03</c:v>
                </c:pt>
                <c:pt idx="33">
                  <c:v>-165.965</c:v>
                </c:pt>
              </c:numCache>
            </c:numRef>
          </c:xVal>
          <c:yVal>
            <c:numRef>
              <c:f>'980034'!$F$754:$F$787</c:f>
              <c:numCache>
                <c:formatCode>General</c:formatCode>
                <c:ptCount val="34"/>
                <c:pt idx="0">
                  <c:v>63.061679179539546</c:v>
                </c:pt>
                <c:pt idx="1">
                  <c:v>63.061679179539546</c:v>
                </c:pt>
                <c:pt idx="2">
                  <c:v>63.061679179539546</c:v>
                </c:pt>
                <c:pt idx="3">
                  <c:v>63.061679179539546</c:v>
                </c:pt>
                <c:pt idx="4">
                  <c:v>63.061679179539546</c:v>
                </c:pt>
                <c:pt idx="5">
                  <c:v>63.061679179539546</c:v>
                </c:pt>
                <c:pt idx="6">
                  <c:v>63.061679179539546</c:v>
                </c:pt>
                <c:pt idx="7">
                  <c:v>63.061679179539546</c:v>
                </c:pt>
                <c:pt idx="8">
                  <c:v>63.061679179539546</c:v>
                </c:pt>
                <c:pt idx="9">
                  <c:v>63.061679179539546</c:v>
                </c:pt>
                <c:pt idx="10">
                  <c:v>63.061679179539546</c:v>
                </c:pt>
                <c:pt idx="11">
                  <c:v>63.061679179539546</c:v>
                </c:pt>
                <c:pt idx="12">
                  <c:v>63.061679179539546</c:v>
                </c:pt>
                <c:pt idx="13">
                  <c:v>63.061679179539546</c:v>
                </c:pt>
                <c:pt idx="14">
                  <c:v>63.480322165317006</c:v>
                </c:pt>
                <c:pt idx="15">
                  <c:v>71.125395246694538</c:v>
                </c:pt>
                <c:pt idx="16">
                  <c:v>85.331355246594327</c:v>
                </c:pt>
                <c:pt idx="17">
                  <c:v>108.69306213800624</c:v>
                </c:pt>
                <c:pt idx="18">
                  <c:v>136.01569460361682</c:v>
                </c:pt>
                <c:pt idx="19">
                  <c:v>155.68520022143107</c:v>
                </c:pt>
                <c:pt idx="20">
                  <c:v>167.06391227206319</c:v>
                </c:pt>
                <c:pt idx="21">
                  <c:v>170.21927064206969</c:v>
                </c:pt>
                <c:pt idx="22">
                  <c:v>170.21927064206969</c:v>
                </c:pt>
                <c:pt idx="23">
                  <c:v>170.21927064206969</c:v>
                </c:pt>
                <c:pt idx="24">
                  <c:v>170.21927064206969</c:v>
                </c:pt>
                <c:pt idx="25">
                  <c:v>170.21927064206969</c:v>
                </c:pt>
                <c:pt idx="26">
                  <c:v>170.21927064206969</c:v>
                </c:pt>
                <c:pt idx="27">
                  <c:v>170.21927064206969</c:v>
                </c:pt>
                <c:pt idx="28">
                  <c:v>170.21927064206969</c:v>
                </c:pt>
                <c:pt idx="29">
                  <c:v>170.21927064206969</c:v>
                </c:pt>
                <c:pt idx="30">
                  <c:v>170.21927064206969</c:v>
                </c:pt>
                <c:pt idx="31">
                  <c:v>170.21927064206969</c:v>
                </c:pt>
                <c:pt idx="32">
                  <c:v>170.21927064206969</c:v>
                </c:pt>
                <c:pt idx="33">
                  <c:v>170.21927064206969</c:v>
                </c:pt>
              </c:numCache>
            </c:numRef>
          </c:yVal>
        </c:ser>
        <c:axId val="174378368"/>
        <c:axId val="174699648"/>
      </c:scatterChart>
      <c:valAx>
        <c:axId val="174378368"/>
        <c:scaling>
          <c:orientation val="minMax"/>
        </c:scaling>
        <c:axPos val="b"/>
        <c:numFmt formatCode="General" sourceLinked="1"/>
        <c:tickLblPos val="nextTo"/>
        <c:crossAx val="174699648"/>
        <c:crosses val="autoZero"/>
        <c:crossBetween val="midCat"/>
      </c:valAx>
      <c:valAx>
        <c:axId val="174699648"/>
        <c:scaling>
          <c:orientation val="minMax"/>
        </c:scaling>
        <c:axPos val="l"/>
        <c:majorGridlines/>
        <c:numFmt formatCode="General" sourceLinked="1"/>
        <c:tickLblPos val="nextTo"/>
        <c:crossAx val="174378368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64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'980034'!$B$805:$B$838</c:f>
              <c:numCache>
                <c:formatCode>General</c:formatCode>
                <c:ptCount val="34"/>
                <c:pt idx="0">
                  <c:v>-166.99</c:v>
                </c:pt>
                <c:pt idx="1">
                  <c:v>-166.92</c:v>
                </c:pt>
                <c:pt idx="2">
                  <c:v>-166.85499999999999</c:v>
                </c:pt>
                <c:pt idx="3">
                  <c:v>-166.78</c:v>
                </c:pt>
                <c:pt idx="4">
                  <c:v>-166.72499999999999</c:v>
                </c:pt>
                <c:pt idx="5">
                  <c:v>-166.66</c:v>
                </c:pt>
                <c:pt idx="6">
                  <c:v>-166.595</c:v>
                </c:pt>
                <c:pt idx="7">
                  <c:v>-166.52500000000001</c:v>
                </c:pt>
                <c:pt idx="8">
                  <c:v>-166.465</c:v>
                </c:pt>
                <c:pt idx="9">
                  <c:v>-166.4</c:v>
                </c:pt>
                <c:pt idx="10">
                  <c:v>-166.33</c:v>
                </c:pt>
                <c:pt idx="11">
                  <c:v>-166.27</c:v>
                </c:pt>
                <c:pt idx="12">
                  <c:v>-166.20500000000001</c:v>
                </c:pt>
                <c:pt idx="13">
                  <c:v>-166.13499999999999</c:v>
                </c:pt>
                <c:pt idx="14">
                  <c:v>-166.07499999999999</c:v>
                </c:pt>
                <c:pt idx="15">
                  <c:v>-166.01</c:v>
                </c:pt>
                <c:pt idx="16">
                  <c:v>-165.94</c:v>
                </c:pt>
                <c:pt idx="17">
                  <c:v>-165.875</c:v>
                </c:pt>
                <c:pt idx="18">
                  <c:v>-165.815</c:v>
                </c:pt>
                <c:pt idx="19">
                  <c:v>-165.745</c:v>
                </c:pt>
                <c:pt idx="20">
                  <c:v>-165.685</c:v>
                </c:pt>
                <c:pt idx="21">
                  <c:v>-165.62</c:v>
                </c:pt>
                <c:pt idx="22">
                  <c:v>-165.55</c:v>
                </c:pt>
                <c:pt idx="23">
                  <c:v>-165.49</c:v>
                </c:pt>
                <c:pt idx="24">
                  <c:v>-165.42</c:v>
                </c:pt>
                <c:pt idx="25">
                  <c:v>-165.36</c:v>
                </c:pt>
                <c:pt idx="26">
                  <c:v>-165.29499999999999</c:v>
                </c:pt>
                <c:pt idx="27">
                  <c:v>-165.22499999999999</c:v>
                </c:pt>
                <c:pt idx="28">
                  <c:v>-165.155</c:v>
                </c:pt>
                <c:pt idx="29">
                  <c:v>-165.095</c:v>
                </c:pt>
                <c:pt idx="30">
                  <c:v>-165.02500000000001</c:v>
                </c:pt>
                <c:pt idx="31">
                  <c:v>-164.97</c:v>
                </c:pt>
                <c:pt idx="32">
                  <c:v>-164.905</c:v>
                </c:pt>
                <c:pt idx="33">
                  <c:v>-164.84</c:v>
                </c:pt>
              </c:numCache>
            </c:numRef>
          </c:xVal>
          <c:yVal>
            <c:numRef>
              <c:f>'980034'!$E$805:$E$838</c:f>
              <c:numCache>
                <c:formatCode>General</c:formatCode>
                <c:ptCount val="34"/>
                <c:pt idx="0">
                  <c:v>56</c:v>
                </c:pt>
                <c:pt idx="1">
                  <c:v>74</c:v>
                </c:pt>
                <c:pt idx="2">
                  <c:v>61</c:v>
                </c:pt>
                <c:pt idx="3">
                  <c:v>62</c:v>
                </c:pt>
                <c:pt idx="4">
                  <c:v>69</c:v>
                </c:pt>
                <c:pt idx="5">
                  <c:v>70</c:v>
                </c:pt>
                <c:pt idx="6">
                  <c:v>57</c:v>
                </c:pt>
                <c:pt idx="7">
                  <c:v>65</c:v>
                </c:pt>
                <c:pt idx="8">
                  <c:v>67</c:v>
                </c:pt>
                <c:pt idx="9">
                  <c:v>72</c:v>
                </c:pt>
                <c:pt idx="10">
                  <c:v>69</c:v>
                </c:pt>
                <c:pt idx="11">
                  <c:v>57</c:v>
                </c:pt>
                <c:pt idx="12">
                  <c:v>69</c:v>
                </c:pt>
                <c:pt idx="13">
                  <c:v>62</c:v>
                </c:pt>
                <c:pt idx="14">
                  <c:v>58</c:v>
                </c:pt>
                <c:pt idx="15">
                  <c:v>72</c:v>
                </c:pt>
                <c:pt idx="16">
                  <c:v>105</c:v>
                </c:pt>
                <c:pt idx="17">
                  <c:v>99</c:v>
                </c:pt>
                <c:pt idx="18">
                  <c:v>113</c:v>
                </c:pt>
                <c:pt idx="19">
                  <c:v>171</c:v>
                </c:pt>
                <c:pt idx="20">
                  <c:v>181</c:v>
                </c:pt>
                <c:pt idx="21">
                  <c:v>191</c:v>
                </c:pt>
                <c:pt idx="22">
                  <c:v>202</c:v>
                </c:pt>
                <c:pt idx="23">
                  <c:v>162</c:v>
                </c:pt>
                <c:pt idx="24">
                  <c:v>174</c:v>
                </c:pt>
                <c:pt idx="25">
                  <c:v>157</c:v>
                </c:pt>
                <c:pt idx="26">
                  <c:v>171</c:v>
                </c:pt>
                <c:pt idx="27">
                  <c:v>163</c:v>
                </c:pt>
                <c:pt idx="28">
                  <c:v>181</c:v>
                </c:pt>
                <c:pt idx="29">
                  <c:v>156</c:v>
                </c:pt>
                <c:pt idx="30">
                  <c:v>177</c:v>
                </c:pt>
                <c:pt idx="31">
                  <c:v>181</c:v>
                </c:pt>
                <c:pt idx="32">
                  <c:v>183</c:v>
                </c:pt>
                <c:pt idx="33">
                  <c:v>171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'980034'!$B$805:$B$838</c:f>
              <c:numCache>
                <c:formatCode>General</c:formatCode>
                <c:ptCount val="34"/>
                <c:pt idx="0">
                  <c:v>-166.99</c:v>
                </c:pt>
                <c:pt idx="1">
                  <c:v>-166.92</c:v>
                </c:pt>
                <c:pt idx="2">
                  <c:v>-166.85499999999999</c:v>
                </c:pt>
                <c:pt idx="3">
                  <c:v>-166.78</c:v>
                </c:pt>
                <c:pt idx="4">
                  <c:v>-166.72499999999999</c:v>
                </c:pt>
                <c:pt idx="5">
                  <c:v>-166.66</c:v>
                </c:pt>
                <c:pt idx="6">
                  <c:v>-166.595</c:v>
                </c:pt>
                <c:pt idx="7">
                  <c:v>-166.52500000000001</c:v>
                </c:pt>
                <c:pt idx="8">
                  <c:v>-166.465</c:v>
                </c:pt>
                <c:pt idx="9">
                  <c:v>-166.4</c:v>
                </c:pt>
                <c:pt idx="10">
                  <c:v>-166.33</c:v>
                </c:pt>
                <c:pt idx="11">
                  <c:v>-166.27</c:v>
                </c:pt>
                <c:pt idx="12">
                  <c:v>-166.20500000000001</c:v>
                </c:pt>
                <c:pt idx="13">
                  <c:v>-166.13499999999999</c:v>
                </c:pt>
                <c:pt idx="14">
                  <c:v>-166.07499999999999</c:v>
                </c:pt>
                <c:pt idx="15">
                  <c:v>-166.01</c:v>
                </c:pt>
                <c:pt idx="16">
                  <c:v>-165.94</c:v>
                </c:pt>
                <c:pt idx="17">
                  <c:v>-165.875</c:v>
                </c:pt>
                <c:pt idx="18">
                  <c:v>-165.815</c:v>
                </c:pt>
                <c:pt idx="19">
                  <c:v>-165.745</c:v>
                </c:pt>
                <c:pt idx="20">
                  <c:v>-165.685</c:v>
                </c:pt>
                <c:pt idx="21">
                  <c:v>-165.62</c:v>
                </c:pt>
                <c:pt idx="22">
                  <c:v>-165.55</c:v>
                </c:pt>
                <c:pt idx="23">
                  <c:v>-165.49</c:v>
                </c:pt>
                <c:pt idx="24">
                  <c:v>-165.42</c:v>
                </c:pt>
                <c:pt idx="25">
                  <c:v>-165.36</c:v>
                </c:pt>
                <c:pt idx="26">
                  <c:v>-165.29499999999999</c:v>
                </c:pt>
                <c:pt idx="27">
                  <c:v>-165.22499999999999</c:v>
                </c:pt>
                <c:pt idx="28">
                  <c:v>-165.155</c:v>
                </c:pt>
                <c:pt idx="29">
                  <c:v>-165.095</c:v>
                </c:pt>
                <c:pt idx="30">
                  <c:v>-165.02500000000001</c:v>
                </c:pt>
                <c:pt idx="31">
                  <c:v>-164.97</c:v>
                </c:pt>
                <c:pt idx="32">
                  <c:v>-164.905</c:v>
                </c:pt>
                <c:pt idx="33">
                  <c:v>-164.84</c:v>
                </c:pt>
              </c:numCache>
            </c:numRef>
          </c:xVal>
          <c:yVal>
            <c:numRef>
              <c:f>'980034'!$F$805:$F$838</c:f>
              <c:numCache>
                <c:formatCode>General</c:formatCode>
                <c:ptCount val="34"/>
                <c:pt idx="0">
                  <c:v>64.352779003289214</c:v>
                </c:pt>
                <c:pt idx="1">
                  <c:v>64.352779003289214</c:v>
                </c:pt>
                <c:pt idx="2">
                  <c:v>64.352779003289214</c:v>
                </c:pt>
                <c:pt idx="3">
                  <c:v>64.352779003289214</c:v>
                </c:pt>
                <c:pt idx="4">
                  <c:v>64.352779003289214</c:v>
                </c:pt>
                <c:pt idx="5">
                  <c:v>64.352779003289214</c:v>
                </c:pt>
                <c:pt idx="6">
                  <c:v>64.352779003289214</c:v>
                </c:pt>
                <c:pt idx="7">
                  <c:v>64.352779003289214</c:v>
                </c:pt>
                <c:pt idx="8">
                  <c:v>64.352779003289214</c:v>
                </c:pt>
                <c:pt idx="9">
                  <c:v>64.352779003289214</c:v>
                </c:pt>
                <c:pt idx="10">
                  <c:v>64.352779003289214</c:v>
                </c:pt>
                <c:pt idx="11">
                  <c:v>64.352779003289214</c:v>
                </c:pt>
                <c:pt idx="12">
                  <c:v>64.352779003289214</c:v>
                </c:pt>
                <c:pt idx="13">
                  <c:v>64.352779003289214</c:v>
                </c:pt>
                <c:pt idx="14">
                  <c:v>64.665372348061439</c:v>
                </c:pt>
                <c:pt idx="15">
                  <c:v>70.544582603845555</c:v>
                </c:pt>
                <c:pt idx="16">
                  <c:v>85.200852452034269</c:v>
                </c:pt>
                <c:pt idx="17">
                  <c:v>106.54042905717378</c:v>
                </c:pt>
                <c:pt idx="18">
                  <c:v>131.37748023512586</c:v>
                </c:pt>
                <c:pt idx="19">
                  <c:v>154.33007935309638</c:v>
                </c:pt>
                <c:pt idx="20">
                  <c:v>167.13246180688333</c:v>
                </c:pt>
                <c:pt idx="21">
                  <c:v>173.84413245156057</c:v>
                </c:pt>
                <c:pt idx="22">
                  <c:v>174.44452424544031</c:v>
                </c:pt>
                <c:pt idx="23">
                  <c:v>174.44452424544031</c:v>
                </c:pt>
                <c:pt idx="24">
                  <c:v>174.44452424544031</c:v>
                </c:pt>
                <c:pt idx="25">
                  <c:v>174.44452424544031</c:v>
                </c:pt>
                <c:pt idx="26">
                  <c:v>174.44452424544031</c:v>
                </c:pt>
                <c:pt idx="27">
                  <c:v>174.44452424544031</c:v>
                </c:pt>
                <c:pt idx="28">
                  <c:v>174.44452424544031</c:v>
                </c:pt>
                <c:pt idx="29">
                  <c:v>174.44452424544031</c:v>
                </c:pt>
                <c:pt idx="30">
                  <c:v>174.44452424544031</c:v>
                </c:pt>
                <c:pt idx="31">
                  <c:v>174.44452424544031</c:v>
                </c:pt>
                <c:pt idx="32">
                  <c:v>174.44452424544031</c:v>
                </c:pt>
                <c:pt idx="33">
                  <c:v>174.44452424544031</c:v>
                </c:pt>
              </c:numCache>
            </c:numRef>
          </c:yVal>
        </c:ser>
        <c:axId val="174861696"/>
        <c:axId val="175092480"/>
      </c:scatterChart>
      <c:valAx>
        <c:axId val="174861696"/>
        <c:scaling>
          <c:orientation val="minMax"/>
        </c:scaling>
        <c:axPos val="b"/>
        <c:numFmt formatCode="General" sourceLinked="1"/>
        <c:tickLblPos val="nextTo"/>
        <c:crossAx val="175092480"/>
        <c:crosses val="autoZero"/>
        <c:crossBetween val="midCat"/>
      </c:valAx>
      <c:valAx>
        <c:axId val="175092480"/>
        <c:scaling>
          <c:orientation val="minMax"/>
        </c:scaling>
        <c:axPos val="l"/>
        <c:majorGridlines/>
        <c:numFmt formatCode="General" sourceLinked="1"/>
        <c:tickLblPos val="nextTo"/>
        <c:crossAx val="174861696"/>
        <c:crosses val="autoZero"/>
        <c:crossBetween val="midCat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64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'980034'!$B$856:$B$889</c:f>
              <c:numCache>
                <c:formatCode>General</c:formatCode>
                <c:ptCount val="34"/>
                <c:pt idx="0">
                  <c:v>-167.13499999999999</c:v>
                </c:pt>
                <c:pt idx="1">
                  <c:v>-167.06</c:v>
                </c:pt>
                <c:pt idx="2">
                  <c:v>-166.99</c:v>
                </c:pt>
                <c:pt idx="3">
                  <c:v>-166.92500000000001</c:v>
                </c:pt>
                <c:pt idx="4">
                  <c:v>-166.87</c:v>
                </c:pt>
                <c:pt idx="5">
                  <c:v>-166.79</c:v>
                </c:pt>
                <c:pt idx="6">
                  <c:v>-166.72499999999999</c:v>
                </c:pt>
                <c:pt idx="7">
                  <c:v>-166.66</c:v>
                </c:pt>
                <c:pt idx="8">
                  <c:v>-166.595</c:v>
                </c:pt>
                <c:pt idx="9">
                  <c:v>-166.53</c:v>
                </c:pt>
                <c:pt idx="10">
                  <c:v>-166.48</c:v>
                </c:pt>
                <c:pt idx="11">
                  <c:v>-166.4</c:v>
                </c:pt>
                <c:pt idx="12">
                  <c:v>-166.34</c:v>
                </c:pt>
                <c:pt idx="13">
                  <c:v>-166.27500000000001</c:v>
                </c:pt>
                <c:pt idx="14">
                  <c:v>-166.215</c:v>
                </c:pt>
                <c:pt idx="15">
                  <c:v>-166.15</c:v>
                </c:pt>
                <c:pt idx="16">
                  <c:v>-166.09</c:v>
                </c:pt>
                <c:pt idx="17">
                  <c:v>-166.02500000000001</c:v>
                </c:pt>
                <c:pt idx="18">
                  <c:v>-165.95500000000001</c:v>
                </c:pt>
                <c:pt idx="19">
                  <c:v>-165.89</c:v>
                </c:pt>
                <c:pt idx="20">
                  <c:v>-165.82499999999999</c:v>
                </c:pt>
                <c:pt idx="21">
                  <c:v>-165.76</c:v>
                </c:pt>
                <c:pt idx="22">
                  <c:v>-165.7</c:v>
                </c:pt>
                <c:pt idx="23">
                  <c:v>-165.63499999999999</c:v>
                </c:pt>
                <c:pt idx="24">
                  <c:v>-165.565</c:v>
                </c:pt>
                <c:pt idx="25">
                  <c:v>-165.49</c:v>
                </c:pt>
                <c:pt idx="26">
                  <c:v>-165.43</c:v>
                </c:pt>
                <c:pt idx="27">
                  <c:v>-165.36500000000001</c:v>
                </c:pt>
                <c:pt idx="28">
                  <c:v>-165.3</c:v>
                </c:pt>
                <c:pt idx="29">
                  <c:v>-165.23500000000001</c:v>
                </c:pt>
                <c:pt idx="30">
                  <c:v>-165.17</c:v>
                </c:pt>
                <c:pt idx="31">
                  <c:v>-165.10499999999999</c:v>
                </c:pt>
                <c:pt idx="32">
                  <c:v>-165.04</c:v>
                </c:pt>
                <c:pt idx="33">
                  <c:v>-164.97</c:v>
                </c:pt>
              </c:numCache>
            </c:numRef>
          </c:xVal>
          <c:yVal>
            <c:numRef>
              <c:f>'980034'!$E$856:$E$889</c:f>
              <c:numCache>
                <c:formatCode>General</c:formatCode>
                <c:ptCount val="34"/>
                <c:pt idx="0">
                  <c:v>60</c:v>
                </c:pt>
                <c:pt idx="1">
                  <c:v>62</c:v>
                </c:pt>
                <c:pt idx="2">
                  <c:v>61</c:v>
                </c:pt>
                <c:pt idx="3">
                  <c:v>55</c:v>
                </c:pt>
                <c:pt idx="4">
                  <c:v>67</c:v>
                </c:pt>
                <c:pt idx="5">
                  <c:v>67</c:v>
                </c:pt>
                <c:pt idx="6">
                  <c:v>74</c:v>
                </c:pt>
                <c:pt idx="7">
                  <c:v>51</c:v>
                </c:pt>
                <c:pt idx="8">
                  <c:v>49</c:v>
                </c:pt>
                <c:pt idx="9">
                  <c:v>72</c:v>
                </c:pt>
                <c:pt idx="10">
                  <c:v>70</c:v>
                </c:pt>
                <c:pt idx="11">
                  <c:v>61</c:v>
                </c:pt>
                <c:pt idx="12">
                  <c:v>66</c:v>
                </c:pt>
                <c:pt idx="13">
                  <c:v>69</c:v>
                </c:pt>
                <c:pt idx="14">
                  <c:v>61</c:v>
                </c:pt>
                <c:pt idx="15">
                  <c:v>97</c:v>
                </c:pt>
                <c:pt idx="16">
                  <c:v>128</c:v>
                </c:pt>
                <c:pt idx="17">
                  <c:v>127</c:v>
                </c:pt>
                <c:pt idx="18">
                  <c:v>170</c:v>
                </c:pt>
                <c:pt idx="19">
                  <c:v>195</c:v>
                </c:pt>
                <c:pt idx="20">
                  <c:v>196</c:v>
                </c:pt>
                <c:pt idx="21">
                  <c:v>199</c:v>
                </c:pt>
                <c:pt idx="22">
                  <c:v>186</c:v>
                </c:pt>
                <c:pt idx="23">
                  <c:v>165</c:v>
                </c:pt>
                <c:pt idx="24">
                  <c:v>188</c:v>
                </c:pt>
                <c:pt idx="25">
                  <c:v>155</c:v>
                </c:pt>
                <c:pt idx="26">
                  <c:v>166</c:v>
                </c:pt>
                <c:pt idx="27">
                  <c:v>177</c:v>
                </c:pt>
                <c:pt idx="28">
                  <c:v>181</c:v>
                </c:pt>
                <c:pt idx="29">
                  <c:v>163</c:v>
                </c:pt>
                <c:pt idx="30">
                  <c:v>167</c:v>
                </c:pt>
                <c:pt idx="31">
                  <c:v>172</c:v>
                </c:pt>
                <c:pt idx="32">
                  <c:v>148</c:v>
                </c:pt>
                <c:pt idx="33">
                  <c:v>149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'980034'!$B$856:$B$889</c:f>
              <c:numCache>
                <c:formatCode>General</c:formatCode>
                <c:ptCount val="34"/>
                <c:pt idx="0">
                  <c:v>-167.13499999999999</c:v>
                </c:pt>
                <c:pt idx="1">
                  <c:v>-167.06</c:v>
                </c:pt>
                <c:pt idx="2">
                  <c:v>-166.99</c:v>
                </c:pt>
                <c:pt idx="3">
                  <c:v>-166.92500000000001</c:v>
                </c:pt>
                <c:pt idx="4">
                  <c:v>-166.87</c:v>
                </c:pt>
                <c:pt idx="5">
                  <c:v>-166.79</c:v>
                </c:pt>
                <c:pt idx="6">
                  <c:v>-166.72499999999999</c:v>
                </c:pt>
                <c:pt idx="7">
                  <c:v>-166.66</c:v>
                </c:pt>
                <c:pt idx="8">
                  <c:v>-166.595</c:v>
                </c:pt>
                <c:pt idx="9">
                  <c:v>-166.53</c:v>
                </c:pt>
                <c:pt idx="10">
                  <c:v>-166.48</c:v>
                </c:pt>
                <c:pt idx="11">
                  <c:v>-166.4</c:v>
                </c:pt>
                <c:pt idx="12">
                  <c:v>-166.34</c:v>
                </c:pt>
                <c:pt idx="13">
                  <c:v>-166.27500000000001</c:v>
                </c:pt>
                <c:pt idx="14">
                  <c:v>-166.215</c:v>
                </c:pt>
                <c:pt idx="15">
                  <c:v>-166.15</c:v>
                </c:pt>
                <c:pt idx="16">
                  <c:v>-166.09</c:v>
                </c:pt>
                <c:pt idx="17">
                  <c:v>-166.02500000000001</c:v>
                </c:pt>
                <c:pt idx="18">
                  <c:v>-165.95500000000001</c:v>
                </c:pt>
                <c:pt idx="19">
                  <c:v>-165.89</c:v>
                </c:pt>
                <c:pt idx="20">
                  <c:v>-165.82499999999999</c:v>
                </c:pt>
                <c:pt idx="21">
                  <c:v>-165.76</c:v>
                </c:pt>
                <c:pt idx="22">
                  <c:v>-165.7</c:v>
                </c:pt>
                <c:pt idx="23">
                  <c:v>-165.63499999999999</c:v>
                </c:pt>
                <c:pt idx="24">
                  <c:v>-165.565</c:v>
                </c:pt>
                <c:pt idx="25">
                  <c:v>-165.49</c:v>
                </c:pt>
                <c:pt idx="26">
                  <c:v>-165.43</c:v>
                </c:pt>
                <c:pt idx="27">
                  <c:v>-165.36500000000001</c:v>
                </c:pt>
                <c:pt idx="28">
                  <c:v>-165.3</c:v>
                </c:pt>
                <c:pt idx="29">
                  <c:v>-165.23500000000001</c:v>
                </c:pt>
                <c:pt idx="30">
                  <c:v>-165.17</c:v>
                </c:pt>
                <c:pt idx="31">
                  <c:v>-165.10499999999999</c:v>
                </c:pt>
                <c:pt idx="32">
                  <c:v>-165.04</c:v>
                </c:pt>
                <c:pt idx="33">
                  <c:v>-164.97</c:v>
                </c:pt>
              </c:numCache>
            </c:numRef>
          </c:xVal>
          <c:yVal>
            <c:numRef>
              <c:f>'980034'!$F$856:$F$889</c:f>
              <c:numCache>
                <c:formatCode>General</c:formatCode>
                <c:ptCount val="34"/>
                <c:pt idx="0">
                  <c:v>61.763368356182497</c:v>
                </c:pt>
                <c:pt idx="1">
                  <c:v>61.763368356182497</c:v>
                </c:pt>
                <c:pt idx="2">
                  <c:v>61.763368356182497</c:v>
                </c:pt>
                <c:pt idx="3">
                  <c:v>61.763368356182497</c:v>
                </c:pt>
                <c:pt idx="4">
                  <c:v>61.763368356182497</c:v>
                </c:pt>
                <c:pt idx="5">
                  <c:v>61.763368356182497</c:v>
                </c:pt>
                <c:pt idx="6">
                  <c:v>61.763368356182497</c:v>
                </c:pt>
                <c:pt idx="7">
                  <c:v>61.763368356182497</c:v>
                </c:pt>
                <c:pt idx="8">
                  <c:v>61.763368356182497</c:v>
                </c:pt>
                <c:pt idx="9">
                  <c:v>61.763368356182497</c:v>
                </c:pt>
                <c:pt idx="10">
                  <c:v>61.763368356182497</c:v>
                </c:pt>
                <c:pt idx="11">
                  <c:v>61.763368356182497</c:v>
                </c:pt>
                <c:pt idx="12">
                  <c:v>61.763368356182497</c:v>
                </c:pt>
                <c:pt idx="13">
                  <c:v>62.735754192703361</c:v>
                </c:pt>
                <c:pt idx="14">
                  <c:v>71.20911843861208</c:v>
                </c:pt>
                <c:pt idx="15">
                  <c:v>90.221677757335314</c:v>
                </c:pt>
                <c:pt idx="16">
                  <c:v>116.84842302291818</c:v>
                </c:pt>
                <c:pt idx="17">
                  <c:v>145.30265891791515</c:v>
                </c:pt>
                <c:pt idx="18">
                  <c:v>164.50905229263623</c:v>
                </c:pt>
                <c:pt idx="19">
                  <c:v>171.72383252979995</c:v>
                </c:pt>
                <c:pt idx="20">
                  <c:v>171.93977497949879</c:v>
                </c:pt>
                <c:pt idx="21">
                  <c:v>171.93977497949879</c:v>
                </c:pt>
                <c:pt idx="22">
                  <c:v>171.93977497949879</c:v>
                </c:pt>
                <c:pt idx="23">
                  <c:v>171.93977497949879</c:v>
                </c:pt>
                <c:pt idx="24">
                  <c:v>171.93977497949879</c:v>
                </c:pt>
                <c:pt idx="25">
                  <c:v>171.93977497949879</c:v>
                </c:pt>
                <c:pt idx="26">
                  <c:v>171.93977497949879</c:v>
                </c:pt>
                <c:pt idx="27">
                  <c:v>171.93977497949879</c:v>
                </c:pt>
                <c:pt idx="28">
                  <c:v>171.93977497949879</c:v>
                </c:pt>
                <c:pt idx="29">
                  <c:v>171.93977497949879</c:v>
                </c:pt>
                <c:pt idx="30">
                  <c:v>171.93977497949879</c:v>
                </c:pt>
                <c:pt idx="31">
                  <c:v>171.93977497949879</c:v>
                </c:pt>
                <c:pt idx="32">
                  <c:v>171.93977497949879</c:v>
                </c:pt>
                <c:pt idx="33">
                  <c:v>171.93977497949879</c:v>
                </c:pt>
              </c:numCache>
            </c:numRef>
          </c:yVal>
        </c:ser>
        <c:axId val="176609152"/>
        <c:axId val="176610688"/>
      </c:scatterChart>
      <c:valAx>
        <c:axId val="176609152"/>
        <c:scaling>
          <c:orientation val="minMax"/>
        </c:scaling>
        <c:axPos val="b"/>
        <c:numFmt formatCode="General" sourceLinked="1"/>
        <c:tickLblPos val="nextTo"/>
        <c:crossAx val="176610688"/>
        <c:crosses val="autoZero"/>
        <c:crossBetween val="midCat"/>
      </c:valAx>
      <c:valAx>
        <c:axId val="176610688"/>
        <c:scaling>
          <c:orientation val="minMax"/>
        </c:scaling>
        <c:axPos val="l"/>
        <c:majorGridlines/>
        <c:numFmt formatCode="General" sourceLinked="1"/>
        <c:tickLblPos val="nextTo"/>
        <c:crossAx val="176609152"/>
        <c:crosses val="autoZero"/>
        <c:crossBetween val="midCat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64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'980034'!$B$907:$B$940</c:f>
              <c:numCache>
                <c:formatCode>General</c:formatCode>
                <c:ptCount val="34"/>
                <c:pt idx="0">
                  <c:v>-167.01</c:v>
                </c:pt>
                <c:pt idx="1">
                  <c:v>-166.92500000000001</c:v>
                </c:pt>
                <c:pt idx="2">
                  <c:v>-166.87</c:v>
                </c:pt>
                <c:pt idx="3">
                  <c:v>-166.79499999999999</c:v>
                </c:pt>
                <c:pt idx="4">
                  <c:v>-166.74</c:v>
                </c:pt>
                <c:pt idx="5">
                  <c:v>-166.67</c:v>
                </c:pt>
                <c:pt idx="6">
                  <c:v>-166.61</c:v>
                </c:pt>
                <c:pt idx="7">
                  <c:v>-166.54499999999999</c:v>
                </c:pt>
                <c:pt idx="8">
                  <c:v>-166.48</c:v>
                </c:pt>
                <c:pt idx="9">
                  <c:v>-166.405</c:v>
                </c:pt>
                <c:pt idx="10">
                  <c:v>-166.35</c:v>
                </c:pt>
                <c:pt idx="11">
                  <c:v>-166.27500000000001</c:v>
                </c:pt>
                <c:pt idx="12">
                  <c:v>-166.22</c:v>
                </c:pt>
                <c:pt idx="13">
                  <c:v>-166.14500000000001</c:v>
                </c:pt>
                <c:pt idx="14">
                  <c:v>-166.09</c:v>
                </c:pt>
                <c:pt idx="15">
                  <c:v>-166.02500000000001</c:v>
                </c:pt>
                <c:pt idx="16">
                  <c:v>-165.96</c:v>
                </c:pt>
                <c:pt idx="17">
                  <c:v>-165.89500000000001</c:v>
                </c:pt>
                <c:pt idx="18">
                  <c:v>-165.83</c:v>
                </c:pt>
                <c:pt idx="19">
                  <c:v>-165.76499999999999</c:v>
                </c:pt>
                <c:pt idx="20">
                  <c:v>-165.7</c:v>
                </c:pt>
                <c:pt idx="21">
                  <c:v>-165.63499999999999</c:v>
                </c:pt>
                <c:pt idx="22">
                  <c:v>-165.565</c:v>
                </c:pt>
                <c:pt idx="23">
                  <c:v>-165.505</c:v>
                </c:pt>
                <c:pt idx="24">
                  <c:v>-165.44</c:v>
                </c:pt>
                <c:pt idx="25">
                  <c:v>-165.375</c:v>
                </c:pt>
                <c:pt idx="26">
                  <c:v>-165.30500000000001</c:v>
                </c:pt>
                <c:pt idx="27">
                  <c:v>-165.245</c:v>
                </c:pt>
                <c:pt idx="28">
                  <c:v>-165.16499999999999</c:v>
                </c:pt>
                <c:pt idx="29">
                  <c:v>-165.10499999999999</c:v>
                </c:pt>
                <c:pt idx="30">
                  <c:v>-165.05</c:v>
                </c:pt>
                <c:pt idx="31">
                  <c:v>-164.98500000000001</c:v>
                </c:pt>
                <c:pt idx="32">
                  <c:v>-164.92</c:v>
                </c:pt>
                <c:pt idx="33">
                  <c:v>-164.85499999999999</c:v>
                </c:pt>
              </c:numCache>
            </c:numRef>
          </c:xVal>
          <c:yVal>
            <c:numRef>
              <c:f>'980034'!$E$907:$E$940</c:f>
              <c:numCache>
                <c:formatCode>General</c:formatCode>
                <c:ptCount val="34"/>
                <c:pt idx="0">
                  <c:v>54</c:v>
                </c:pt>
                <c:pt idx="1">
                  <c:v>76</c:v>
                </c:pt>
                <c:pt idx="2">
                  <c:v>67</c:v>
                </c:pt>
                <c:pt idx="3">
                  <c:v>67</c:v>
                </c:pt>
                <c:pt idx="4">
                  <c:v>66</c:v>
                </c:pt>
                <c:pt idx="5">
                  <c:v>59</c:v>
                </c:pt>
                <c:pt idx="6">
                  <c:v>74</c:v>
                </c:pt>
                <c:pt idx="7">
                  <c:v>61</c:v>
                </c:pt>
                <c:pt idx="8">
                  <c:v>59</c:v>
                </c:pt>
                <c:pt idx="9">
                  <c:v>55</c:v>
                </c:pt>
                <c:pt idx="10">
                  <c:v>70</c:v>
                </c:pt>
                <c:pt idx="11">
                  <c:v>58</c:v>
                </c:pt>
                <c:pt idx="12">
                  <c:v>65</c:v>
                </c:pt>
                <c:pt idx="13">
                  <c:v>72</c:v>
                </c:pt>
                <c:pt idx="14">
                  <c:v>72</c:v>
                </c:pt>
                <c:pt idx="15">
                  <c:v>94</c:v>
                </c:pt>
                <c:pt idx="16">
                  <c:v>118</c:v>
                </c:pt>
                <c:pt idx="17">
                  <c:v>145</c:v>
                </c:pt>
                <c:pt idx="18">
                  <c:v>139</c:v>
                </c:pt>
                <c:pt idx="19">
                  <c:v>150</c:v>
                </c:pt>
                <c:pt idx="20">
                  <c:v>174</c:v>
                </c:pt>
                <c:pt idx="21">
                  <c:v>159</c:v>
                </c:pt>
                <c:pt idx="22">
                  <c:v>151</c:v>
                </c:pt>
                <c:pt idx="23">
                  <c:v>141</c:v>
                </c:pt>
                <c:pt idx="24">
                  <c:v>159</c:v>
                </c:pt>
                <c:pt idx="25">
                  <c:v>167</c:v>
                </c:pt>
                <c:pt idx="26">
                  <c:v>171</c:v>
                </c:pt>
                <c:pt idx="27">
                  <c:v>145</c:v>
                </c:pt>
                <c:pt idx="28">
                  <c:v>161</c:v>
                </c:pt>
                <c:pt idx="29">
                  <c:v>160</c:v>
                </c:pt>
                <c:pt idx="30">
                  <c:v>159</c:v>
                </c:pt>
                <c:pt idx="31">
                  <c:v>164</c:v>
                </c:pt>
                <c:pt idx="32">
                  <c:v>196</c:v>
                </c:pt>
                <c:pt idx="33">
                  <c:v>154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'980034'!$B$907:$B$940</c:f>
              <c:numCache>
                <c:formatCode>General</c:formatCode>
                <c:ptCount val="34"/>
                <c:pt idx="0">
                  <c:v>-167.01</c:v>
                </c:pt>
                <c:pt idx="1">
                  <c:v>-166.92500000000001</c:v>
                </c:pt>
                <c:pt idx="2">
                  <c:v>-166.87</c:v>
                </c:pt>
                <c:pt idx="3">
                  <c:v>-166.79499999999999</c:v>
                </c:pt>
                <c:pt idx="4">
                  <c:v>-166.74</c:v>
                </c:pt>
                <c:pt idx="5">
                  <c:v>-166.67</c:v>
                </c:pt>
                <c:pt idx="6">
                  <c:v>-166.61</c:v>
                </c:pt>
                <c:pt idx="7">
                  <c:v>-166.54499999999999</c:v>
                </c:pt>
                <c:pt idx="8">
                  <c:v>-166.48</c:v>
                </c:pt>
                <c:pt idx="9">
                  <c:v>-166.405</c:v>
                </c:pt>
                <c:pt idx="10">
                  <c:v>-166.35</c:v>
                </c:pt>
                <c:pt idx="11">
                  <c:v>-166.27500000000001</c:v>
                </c:pt>
                <c:pt idx="12">
                  <c:v>-166.22</c:v>
                </c:pt>
                <c:pt idx="13">
                  <c:v>-166.14500000000001</c:v>
                </c:pt>
                <c:pt idx="14">
                  <c:v>-166.09</c:v>
                </c:pt>
                <c:pt idx="15">
                  <c:v>-166.02500000000001</c:v>
                </c:pt>
                <c:pt idx="16">
                  <c:v>-165.96</c:v>
                </c:pt>
                <c:pt idx="17">
                  <c:v>-165.89500000000001</c:v>
                </c:pt>
                <c:pt idx="18">
                  <c:v>-165.83</c:v>
                </c:pt>
                <c:pt idx="19">
                  <c:v>-165.76499999999999</c:v>
                </c:pt>
                <c:pt idx="20">
                  <c:v>-165.7</c:v>
                </c:pt>
                <c:pt idx="21">
                  <c:v>-165.63499999999999</c:v>
                </c:pt>
                <c:pt idx="22">
                  <c:v>-165.565</c:v>
                </c:pt>
                <c:pt idx="23">
                  <c:v>-165.505</c:v>
                </c:pt>
                <c:pt idx="24">
                  <c:v>-165.44</c:v>
                </c:pt>
                <c:pt idx="25">
                  <c:v>-165.375</c:v>
                </c:pt>
                <c:pt idx="26">
                  <c:v>-165.30500000000001</c:v>
                </c:pt>
                <c:pt idx="27">
                  <c:v>-165.245</c:v>
                </c:pt>
                <c:pt idx="28">
                  <c:v>-165.16499999999999</c:v>
                </c:pt>
                <c:pt idx="29">
                  <c:v>-165.10499999999999</c:v>
                </c:pt>
                <c:pt idx="30">
                  <c:v>-165.05</c:v>
                </c:pt>
                <c:pt idx="31">
                  <c:v>-164.98500000000001</c:v>
                </c:pt>
                <c:pt idx="32">
                  <c:v>-164.92</c:v>
                </c:pt>
                <c:pt idx="33">
                  <c:v>-164.85499999999999</c:v>
                </c:pt>
              </c:numCache>
            </c:numRef>
          </c:xVal>
          <c:yVal>
            <c:numRef>
              <c:f>'980034'!$F$907:$F$940</c:f>
              <c:numCache>
                <c:formatCode>General</c:formatCode>
                <c:ptCount val="34"/>
                <c:pt idx="0">
                  <c:v>63.141164651166356</c:v>
                </c:pt>
                <c:pt idx="1">
                  <c:v>63.141164651166356</c:v>
                </c:pt>
                <c:pt idx="2">
                  <c:v>63.141164651166356</c:v>
                </c:pt>
                <c:pt idx="3">
                  <c:v>63.141164651166356</c:v>
                </c:pt>
                <c:pt idx="4">
                  <c:v>63.141164651166356</c:v>
                </c:pt>
                <c:pt idx="5">
                  <c:v>63.141164651166356</c:v>
                </c:pt>
                <c:pt idx="6">
                  <c:v>63.141164651166356</c:v>
                </c:pt>
                <c:pt idx="7">
                  <c:v>63.141164651166356</c:v>
                </c:pt>
                <c:pt idx="8">
                  <c:v>63.141164651166356</c:v>
                </c:pt>
                <c:pt idx="9">
                  <c:v>63.141164651166356</c:v>
                </c:pt>
                <c:pt idx="10">
                  <c:v>63.141164651166356</c:v>
                </c:pt>
                <c:pt idx="11">
                  <c:v>63.141164651166356</c:v>
                </c:pt>
                <c:pt idx="12">
                  <c:v>63.435959040693042</c:v>
                </c:pt>
                <c:pt idx="13">
                  <c:v>69.230796441175571</c:v>
                </c:pt>
                <c:pt idx="14">
                  <c:v>78.189470766949967</c:v>
                </c:pt>
                <c:pt idx="15">
                  <c:v>93.914224314229628</c:v>
                </c:pt>
                <c:pt idx="16">
                  <c:v>115.07054324178389</c:v>
                </c:pt>
                <c:pt idx="17">
                  <c:v>134.6349933583252</c:v>
                </c:pt>
                <c:pt idx="18">
                  <c:v>148.63411168543234</c:v>
                </c:pt>
                <c:pt idx="19">
                  <c:v>157.06789822310785</c:v>
                </c:pt>
                <c:pt idx="20">
                  <c:v>159.93635297134432</c:v>
                </c:pt>
                <c:pt idx="21">
                  <c:v>159.93701418326003</c:v>
                </c:pt>
                <c:pt idx="22">
                  <c:v>159.93701418326003</c:v>
                </c:pt>
                <c:pt idx="23">
                  <c:v>159.93701418326003</c:v>
                </c:pt>
                <c:pt idx="24">
                  <c:v>159.93701418326003</c:v>
                </c:pt>
                <c:pt idx="25">
                  <c:v>159.93701418326003</c:v>
                </c:pt>
                <c:pt idx="26">
                  <c:v>159.93701418326003</c:v>
                </c:pt>
                <c:pt idx="27">
                  <c:v>159.93701418326003</c:v>
                </c:pt>
                <c:pt idx="28">
                  <c:v>159.93701418326003</c:v>
                </c:pt>
                <c:pt idx="29">
                  <c:v>159.93701418326003</c:v>
                </c:pt>
                <c:pt idx="30">
                  <c:v>159.93701418326003</c:v>
                </c:pt>
                <c:pt idx="31">
                  <c:v>159.93701418326003</c:v>
                </c:pt>
                <c:pt idx="32">
                  <c:v>159.93701418326003</c:v>
                </c:pt>
                <c:pt idx="33">
                  <c:v>159.93701418326003</c:v>
                </c:pt>
              </c:numCache>
            </c:numRef>
          </c:yVal>
        </c:ser>
        <c:axId val="175949696"/>
        <c:axId val="175951232"/>
      </c:scatterChart>
      <c:valAx>
        <c:axId val="175949696"/>
        <c:scaling>
          <c:orientation val="minMax"/>
        </c:scaling>
        <c:axPos val="b"/>
        <c:numFmt formatCode="General" sourceLinked="1"/>
        <c:tickLblPos val="nextTo"/>
        <c:crossAx val="175951232"/>
        <c:crosses val="autoZero"/>
        <c:crossBetween val="midCat"/>
      </c:valAx>
      <c:valAx>
        <c:axId val="175951232"/>
        <c:scaling>
          <c:orientation val="minMax"/>
        </c:scaling>
        <c:axPos val="l"/>
        <c:majorGridlines/>
        <c:numFmt formatCode="General" sourceLinked="1"/>
        <c:tickLblPos val="nextTo"/>
        <c:crossAx val="175949696"/>
        <c:crosses val="autoZero"/>
        <c:crossBetween val="midCat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64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'980034'!$B$958:$B$991</c:f>
              <c:numCache>
                <c:formatCode>General</c:formatCode>
                <c:ptCount val="34"/>
                <c:pt idx="0">
                  <c:v>-168.65</c:v>
                </c:pt>
                <c:pt idx="1">
                  <c:v>-168.57</c:v>
                </c:pt>
                <c:pt idx="2">
                  <c:v>-168.51</c:v>
                </c:pt>
                <c:pt idx="3">
                  <c:v>-168.43</c:v>
                </c:pt>
                <c:pt idx="4">
                  <c:v>-168.38</c:v>
                </c:pt>
                <c:pt idx="5">
                  <c:v>-168.315</c:v>
                </c:pt>
                <c:pt idx="6">
                  <c:v>-168.245</c:v>
                </c:pt>
                <c:pt idx="7">
                  <c:v>-168.185</c:v>
                </c:pt>
                <c:pt idx="8">
                  <c:v>-168.12</c:v>
                </c:pt>
                <c:pt idx="9">
                  <c:v>-168.05</c:v>
                </c:pt>
                <c:pt idx="10">
                  <c:v>-167.98500000000001</c:v>
                </c:pt>
                <c:pt idx="11">
                  <c:v>-167.92</c:v>
                </c:pt>
                <c:pt idx="12">
                  <c:v>-167.85499999999999</c:v>
                </c:pt>
                <c:pt idx="13">
                  <c:v>-167.79499999999999</c:v>
                </c:pt>
                <c:pt idx="14">
                  <c:v>-167.73</c:v>
                </c:pt>
                <c:pt idx="15">
                  <c:v>-167.65</c:v>
                </c:pt>
                <c:pt idx="16">
                  <c:v>-167.59</c:v>
                </c:pt>
                <c:pt idx="17">
                  <c:v>-167.535</c:v>
                </c:pt>
                <c:pt idx="18">
                  <c:v>-167.47</c:v>
                </c:pt>
                <c:pt idx="19">
                  <c:v>-167.405</c:v>
                </c:pt>
                <c:pt idx="20">
                  <c:v>-167.34</c:v>
                </c:pt>
                <c:pt idx="21">
                  <c:v>-167.27500000000001</c:v>
                </c:pt>
                <c:pt idx="22">
                  <c:v>-167.20500000000001</c:v>
                </c:pt>
                <c:pt idx="23">
                  <c:v>-167.14</c:v>
                </c:pt>
                <c:pt idx="24">
                  <c:v>-167.07499999999999</c:v>
                </c:pt>
                <c:pt idx="25">
                  <c:v>-167.005</c:v>
                </c:pt>
                <c:pt idx="26">
                  <c:v>-166.94499999999999</c:v>
                </c:pt>
                <c:pt idx="27">
                  <c:v>-166.88499999999999</c:v>
                </c:pt>
                <c:pt idx="28">
                  <c:v>-166.81</c:v>
                </c:pt>
                <c:pt idx="29">
                  <c:v>-166.75</c:v>
                </c:pt>
                <c:pt idx="30">
                  <c:v>-166.685</c:v>
                </c:pt>
                <c:pt idx="31">
                  <c:v>-166.62</c:v>
                </c:pt>
                <c:pt idx="32">
                  <c:v>-166.55500000000001</c:v>
                </c:pt>
                <c:pt idx="33">
                  <c:v>-166.49</c:v>
                </c:pt>
              </c:numCache>
            </c:numRef>
          </c:xVal>
          <c:yVal>
            <c:numRef>
              <c:f>'980034'!$E$958:$E$991</c:f>
              <c:numCache>
                <c:formatCode>General</c:formatCode>
                <c:ptCount val="34"/>
                <c:pt idx="0">
                  <c:v>177</c:v>
                </c:pt>
                <c:pt idx="1">
                  <c:v>204</c:v>
                </c:pt>
                <c:pt idx="2">
                  <c:v>193</c:v>
                </c:pt>
                <c:pt idx="3">
                  <c:v>174</c:v>
                </c:pt>
                <c:pt idx="4">
                  <c:v>186</c:v>
                </c:pt>
                <c:pt idx="5">
                  <c:v>174</c:v>
                </c:pt>
                <c:pt idx="6">
                  <c:v>228</c:v>
                </c:pt>
                <c:pt idx="7">
                  <c:v>179</c:v>
                </c:pt>
                <c:pt idx="8">
                  <c:v>207</c:v>
                </c:pt>
                <c:pt idx="9">
                  <c:v>167</c:v>
                </c:pt>
                <c:pt idx="10">
                  <c:v>191</c:v>
                </c:pt>
                <c:pt idx="11">
                  <c:v>185</c:v>
                </c:pt>
                <c:pt idx="12">
                  <c:v>168</c:v>
                </c:pt>
                <c:pt idx="13">
                  <c:v>210</c:v>
                </c:pt>
                <c:pt idx="14">
                  <c:v>212</c:v>
                </c:pt>
                <c:pt idx="15">
                  <c:v>228</c:v>
                </c:pt>
                <c:pt idx="16">
                  <c:v>290</c:v>
                </c:pt>
                <c:pt idx="17">
                  <c:v>327</c:v>
                </c:pt>
                <c:pt idx="18">
                  <c:v>328</c:v>
                </c:pt>
                <c:pt idx="19">
                  <c:v>361</c:v>
                </c:pt>
                <c:pt idx="20">
                  <c:v>354</c:v>
                </c:pt>
                <c:pt idx="21">
                  <c:v>312</c:v>
                </c:pt>
                <c:pt idx="22">
                  <c:v>319</c:v>
                </c:pt>
                <c:pt idx="23">
                  <c:v>306</c:v>
                </c:pt>
                <c:pt idx="24">
                  <c:v>302</c:v>
                </c:pt>
                <c:pt idx="25">
                  <c:v>305</c:v>
                </c:pt>
                <c:pt idx="26">
                  <c:v>281</c:v>
                </c:pt>
                <c:pt idx="27">
                  <c:v>328</c:v>
                </c:pt>
                <c:pt idx="28">
                  <c:v>298</c:v>
                </c:pt>
                <c:pt idx="29">
                  <c:v>282</c:v>
                </c:pt>
                <c:pt idx="30">
                  <c:v>294</c:v>
                </c:pt>
                <c:pt idx="31">
                  <c:v>289</c:v>
                </c:pt>
                <c:pt idx="32">
                  <c:v>288</c:v>
                </c:pt>
                <c:pt idx="33">
                  <c:v>315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'980034'!$B$958:$B$991</c:f>
              <c:numCache>
                <c:formatCode>General</c:formatCode>
                <c:ptCount val="34"/>
                <c:pt idx="0">
                  <c:v>-168.65</c:v>
                </c:pt>
                <c:pt idx="1">
                  <c:v>-168.57</c:v>
                </c:pt>
                <c:pt idx="2">
                  <c:v>-168.51</c:v>
                </c:pt>
                <c:pt idx="3">
                  <c:v>-168.43</c:v>
                </c:pt>
                <c:pt idx="4">
                  <c:v>-168.38</c:v>
                </c:pt>
                <c:pt idx="5">
                  <c:v>-168.315</c:v>
                </c:pt>
                <c:pt idx="6">
                  <c:v>-168.245</c:v>
                </c:pt>
                <c:pt idx="7">
                  <c:v>-168.185</c:v>
                </c:pt>
                <c:pt idx="8">
                  <c:v>-168.12</c:v>
                </c:pt>
                <c:pt idx="9">
                  <c:v>-168.05</c:v>
                </c:pt>
                <c:pt idx="10">
                  <c:v>-167.98500000000001</c:v>
                </c:pt>
                <c:pt idx="11">
                  <c:v>-167.92</c:v>
                </c:pt>
                <c:pt idx="12">
                  <c:v>-167.85499999999999</c:v>
                </c:pt>
                <c:pt idx="13">
                  <c:v>-167.79499999999999</c:v>
                </c:pt>
                <c:pt idx="14">
                  <c:v>-167.73</c:v>
                </c:pt>
                <c:pt idx="15">
                  <c:v>-167.65</c:v>
                </c:pt>
                <c:pt idx="16">
                  <c:v>-167.59</c:v>
                </c:pt>
                <c:pt idx="17">
                  <c:v>-167.535</c:v>
                </c:pt>
                <c:pt idx="18">
                  <c:v>-167.47</c:v>
                </c:pt>
                <c:pt idx="19">
                  <c:v>-167.405</c:v>
                </c:pt>
                <c:pt idx="20">
                  <c:v>-167.34</c:v>
                </c:pt>
                <c:pt idx="21">
                  <c:v>-167.27500000000001</c:v>
                </c:pt>
                <c:pt idx="22">
                  <c:v>-167.20500000000001</c:v>
                </c:pt>
                <c:pt idx="23">
                  <c:v>-167.14</c:v>
                </c:pt>
                <c:pt idx="24">
                  <c:v>-167.07499999999999</c:v>
                </c:pt>
                <c:pt idx="25">
                  <c:v>-167.005</c:v>
                </c:pt>
                <c:pt idx="26">
                  <c:v>-166.94499999999999</c:v>
                </c:pt>
                <c:pt idx="27">
                  <c:v>-166.88499999999999</c:v>
                </c:pt>
                <c:pt idx="28">
                  <c:v>-166.81</c:v>
                </c:pt>
                <c:pt idx="29">
                  <c:v>-166.75</c:v>
                </c:pt>
                <c:pt idx="30">
                  <c:v>-166.685</c:v>
                </c:pt>
                <c:pt idx="31">
                  <c:v>-166.62</c:v>
                </c:pt>
                <c:pt idx="32">
                  <c:v>-166.55500000000001</c:v>
                </c:pt>
                <c:pt idx="33">
                  <c:v>-166.49</c:v>
                </c:pt>
              </c:numCache>
            </c:numRef>
          </c:xVal>
          <c:yVal>
            <c:numRef>
              <c:f>'980034'!$F$958:$F$991</c:f>
              <c:numCache>
                <c:formatCode>General</c:formatCode>
                <c:ptCount val="34"/>
                <c:pt idx="0">
                  <c:v>186.41619650007402</c:v>
                </c:pt>
                <c:pt idx="1">
                  <c:v>186.41619650007402</c:v>
                </c:pt>
                <c:pt idx="2">
                  <c:v>186.41619650007402</c:v>
                </c:pt>
                <c:pt idx="3">
                  <c:v>186.41619650007402</c:v>
                </c:pt>
                <c:pt idx="4">
                  <c:v>186.41619650007402</c:v>
                </c:pt>
                <c:pt idx="5">
                  <c:v>186.41619650007402</c:v>
                </c:pt>
                <c:pt idx="6">
                  <c:v>186.41619650007402</c:v>
                </c:pt>
                <c:pt idx="7">
                  <c:v>186.41619650007402</c:v>
                </c:pt>
                <c:pt idx="8">
                  <c:v>186.41619650007402</c:v>
                </c:pt>
                <c:pt idx="9">
                  <c:v>186.41619650007402</c:v>
                </c:pt>
                <c:pt idx="10">
                  <c:v>186.41619650007402</c:v>
                </c:pt>
                <c:pt idx="11">
                  <c:v>186.41619650007402</c:v>
                </c:pt>
                <c:pt idx="12">
                  <c:v>186.56878099312888</c:v>
                </c:pt>
                <c:pt idx="13">
                  <c:v>193.23942312227362</c:v>
                </c:pt>
                <c:pt idx="14">
                  <c:v>211.60421386086188</c:v>
                </c:pt>
                <c:pt idx="15">
                  <c:v>250.07701103885705</c:v>
                </c:pt>
                <c:pt idx="16">
                  <c:v>279.47608844498109</c:v>
                </c:pt>
                <c:pt idx="17">
                  <c:v>297.75453434428778</c:v>
                </c:pt>
                <c:pt idx="18">
                  <c:v>308.66360274872977</c:v>
                </c:pt>
                <c:pt idx="19">
                  <c:v>309.79386526017362</c:v>
                </c:pt>
                <c:pt idx="20">
                  <c:v>309.79386526017362</c:v>
                </c:pt>
                <c:pt idx="21">
                  <c:v>309.79386526017362</c:v>
                </c:pt>
                <c:pt idx="22">
                  <c:v>309.79386526017362</c:v>
                </c:pt>
                <c:pt idx="23">
                  <c:v>309.79386526017362</c:v>
                </c:pt>
                <c:pt idx="24">
                  <c:v>309.79386526017362</c:v>
                </c:pt>
                <c:pt idx="25">
                  <c:v>309.79386526017362</c:v>
                </c:pt>
                <c:pt idx="26">
                  <c:v>309.79386526017362</c:v>
                </c:pt>
                <c:pt idx="27">
                  <c:v>309.79386526017362</c:v>
                </c:pt>
                <c:pt idx="28">
                  <c:v>309.79386526017362</c:v>
                </c:pt>
                <c:pt idx="29">
                  <c:v>309.79386526017362</c:v>
                </c:pt>
                <c:pt idx="30">
                  <c:v>309.79386526017362</c:v>
                </c:pt>
                <c:pt idx="31">
                  <c:v>309.79386526017362</c:v>
                </c:pt>
                <c:pt idx="32">
                  <c:v>309.79386526017362</c:v>
                </c:pt>
                <c:pt idx="33">
                  <c:v>309.79386526017362</c:v>
                </c:pt>
              </c:numCache>
            </c:numRef>
          </c:yVal>
        </c:ser>
        <c:axId val="175659264"/>
        <c:axId val="175665152"/>
      </c:scatterChart>
      <c:valAx>
        <c:axId val="175659264"/>
        <c:scaling>
          <c:orientation val="minMax"/>
        </c:scaling>
        <c:axPos val="b"/>
        <c:numFmt formatCode="General" sourceLinked="1"/>
        <c:tickLblPos val="nextTo"/>
        <c:crossAx val="175665152"/>
        <c:crosses val="autoZero"/>
        <c:crossBetween val="midCat"/>
      </c:valAx>
      <c:valAx>
        <c:axId val="175665152"/>
        <c:scaling>
          <c:orientation val="minMax"/>
        </c:scaling>
        <c:axPos val="l"/>
        <c:majorGridlines/>
        <c:numFmt formatCode="General" sourceLinked="1"/>
        <c:tickLblPos val="nextTo"/>
        <c:crossAx val="175659264"/>
        <c:crosses val="autoZero"/>
        <c:crossBetween val="midCat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09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'980034'!$B$72:$B$105</c:f>
              <c:numCache>
                <c:formatCode>General</c:formatCode>
                <c:ptCount val="34"/>
                <c:pt idx="0">
                  <c:v>-167.97</c:v>
                </c:pt>
                <c:pt idx="1">
                  <c:v>-167.9</c:v>
                </c:pt>
                <c:pt idx="2">
                  <c:v>-167.83500000000001</c:v>
                </c:pt>
                <c:pt idx="3">
                  <c:v>-167.77500000000001</c:v>
                </c:pt>
                <c:pt idx="4">
                  <c:v>-167.715</c:v>
                </c:pt>
                <c:pt idx="5">
                  <c:v>-167.65</c:v>
                </c:pt>
                <c:pt idx="6">
                  <c:v>-167.58</c:v>
                </c:pt>
                <c:pt idx="7">
                  <c:v>-167.51</c:v>
                </c:pt>
                <c:pt idx="8">
                  <c:v>-167.44</c:v>
                </c:pt>
                <c:pt idx="9">
                  <c:v>-167.375</c:v>
                </c:pt>
                <c:pt idx="10">
                  <c:v>-167.32499999999999</c:v>
                </c:pt>
                <c:pt idx="11">
                  <c:v>-167.26</c:v>
                </c:pt>
                <c:pt idx="12">
                  <c:v>-167.19</c:v>
                </c:pt>
                <c:pt idx="13">
                  <c:v>-167.12</c:v>
                </c:pt>
                <c:pt idx="14">
                  <c:v>-167.06</c:v>
                </c:pt>
                <c:pt idx="15">
                  <c:v>-166.99</c:v>
                </c:pt>
                <c:pt idx="16">
                  <c:v>-166.935</c:v>
                </c:pt>
                <c:pt idx="17">
                  <c:v>-166.87</c:v>
                </c:pt>
                <c:pt idx="18">
                  <c:v>-166.8</c:v>
                </c:pt>
                <c:pt idx="19">
                  <c:v>-166.72499999999999</c:v>
                </c:pt>
                <c:pt idx="20">
                  <c:v>-166.66</c:v>
                </c:pt>
                <c:pt idx="21">
                  <c:v>-166.595</c:v>
                </c:pt>
                <c:pt idx="22">
                  <c:v>-166.54499999999999</c:v>
                </c:pt>
                <c:pt idx="23">
                  <c:v>-166.47499999999999</c:v>
                </c:pt>
                <c:pt idx="24">
                  <c:v>-166.41</c:v>
                </c:pt>
                <c:pt idx="25">
                  <c:v>-166.345</c:v>
                </c:pt>
                <c:pt idx="26">
                  <c:v>-166.28</c:v>
                </c:pt>
                <c:pt idx="27">
                  <c:v>-166.215</c:v>
                </c:pt>
                <c:pt idx="28">
                  <c:v>-166.15</c:v>
                </c:pt>
                <c:pt idx="29">
                  <c:v>-166.08</c:v>
                </c:pt>
                <c:pt idx="30">
                  <c:v>-166.02500000000001</c:v>
                </c:pt>
                <c:pt idx="31">
                  <c:v>-165.94499999999999</c:v>
                </c:pt>
                <c:pt idx="32">
                  <c:v>-165.89</c:v>
                </c:pt>
                <c:pt idx="33">
                  <c:v>-165.82499999999999</c:v>
                </c:pt>
              </c:numCache>
            </c:numRef>
          </c:xVal>
          <c:yVal>
            <c:numRef>
              <c:f>'980034'!$E$72:$E$105</c:f>
              <c:numCache>
                <c:formatCode>General</c:formatCode>
                <c:ptCount val="34"/>
                <c:pt idx="0">
                  <c:v>69</c:v>
                </c:pt>
                <c:pt idx="1">
                  <c:v>59</c:v>
                </c:pt>
                <c:pt idx="2">
                  <c:v>66</c:v>
                </c:pt>
                <c:pt idx="3">
                  <c:v>72</c:v>
                </c:pt>
                <c:pt idx="4">
                  <c:v>71</c:v>
                </c:pt>
                <c:pt idx="5">
                  <c:v>77</c:v>
                </c:pt>
                <c:pt idx="6">
                  <c:v>72</c:v>
                </c:pt>
                <c:pt idx="7">
                  <c:v>69</c:v>
                </c:pt>
                <c:pt idx="8">
                  <c:v>62</c:v>
                </c:pt>
                <c:pt idx="9">
                  <c:v>67</c:v>
                </c:pt>
                <c:pt idx="10">
                  <c:v>66</c:v>
                </c:pt>
                <c:pt idx="11">
                  <c:v>76</c:v>
                </c:pt>
                <c:pt idx="12">
                  <c:v>57</c:v>
                </c:pt>
                <c:pt idx="13">
                  <c:v>60</c:v>
                </c:pt>
                <c:pt idx="14">
                  <c:v>62</c:v>
                </c:pt>
                <c:pt idx="15">
                  <c:v>73</c:v>
                </c:pt>
                <c:pt idx="16">
                  <c:v>74</c:v>
                </c:pt>
                <c:pt idx="17">
                  <c:v>106</c:v>
                </c:pt>
                <c:pt idx="18">
                  <c:v>134</c:v>
                </c:pt>
                <c:pt idx="19">
                  <c:v>149</c:v>
                </c:pt>
                <c:pt idx="20">
                  <c:v>188</c:v>
                </c:pt>
                <c:pt idx="21">
                  <c:v>174</c:v>
                </c:pt>
                <c:pt idx="22">
                  <c:v>175</c:v>
                </c:pt>
                <c:pt idx="23">
                  <c:v>184</c:v>
                </c:pt>
                <c:pt idx="24">
                  <c:v>184</c:v>
                </c:pt>
                <c:pt idx="25">
                  <c:v>212</c:v>
                </c:pt>
                <c:pt idx="26">
                  <c:v>185</c:v>
                </c:pt>
                <c:pt idx="27">
                  <c:v>199</c:v>
                </c:pt>
                <c:pt idx="28">
                  <c:v>160</c:v>
                </c:pt>
                <c:pt idx="29">
                  <c:v>170</c:v>
                </c:pt>
                <c:pt idx="30">
                  <c:v>178</c:v>
                </c:pt>
                <c:pt idx="31">
                  <c:v>171</c:v>
                </c:pt>
                <c:pt idx="32">
                  <c:v>195</c:v>
                </c:pt>
                <c:pt idx="33">
                  <c:v>150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'980034'!$B$72:$B$105</c:f>
              <c:numCache>
                <c:formatCode>General</c:formatCode>
                <c:ptCount val="34"/>
                <c:pt idx="0">
                  <c:v>-167.97</c:v>
                </c:pt>
                <c:pt idx="1">
                  <c:v>-167.9</c:v>
                </c:pt>
                <c:pt idx="2">
                  <c:v>-167.83500000000001</c:v>
                </c:pt>
                <c:pt idx="3">
                  <c:v>-167.77500000000001</c:v>
                </c:pt>
                <c:pt idx="4">
                  <c:v>-167.715</c:v>
                </c:pt>
                <c:pt idx="5">
                  <c:v>-167.65</c:v>
                </c:pt>
                <c:pt idx="6">
                  <c:v>-167.58</c:v>
                </c:pt>
                <c:pt idx="7">
                  <c:v>-167.51</c:v>
                </c:pt>
                <c:pt idx="8">
                  <c:v>-167.44</c:v>
                </c:pt>
                <c:pt idx="9">
                  <c:v>-167.375</c:v>
                </c:pt>
                <c:pt idx="10">
                  <c:v>-167.32499999999999</c:v>
                </c:pt>
                <c:pt idx="11">
                  <c:v>-167.26</c:v>
                </c:pt>
                <c:pt idx="12">
                  <c:v>-167.19</c:v>
                </c:pt>
                <c:pt idx="13">
                  <c:v>-167.12</c:v>
                </c:pt>
                <c:pt idx="14">
                  <c:v>-167.06</c:v>
                </c:pt>
                <c:pt idx="15">
                  <c:v>-166.99</c:v>
                </c:pt>
                <c:pt idx="16">
                  <c:v>-166.935</c:v>
                </c:pt>
                <c:pt idx="17">
                  <c:v>-166.87</c:v>
                </c:pt>
                <c:pt idx="18">
                  <c:v>-166.8</c:v>
                </c:pt>
                <c:pt idx="19">
                  <c:v>-166.72499999999999</c:v>
                </c:pt>
                <c:pt idx="20">
                  <c:v>-166.66</c:v>
                </c:pt>
                <c:pt idx="21">
                  <c:v>-166.595</c:v>
                </c:pt>
                <c:pt idx="22">
                  <c:v>-166.54499999999999</c:v>
                </c:pt>
                <c:pt idx="23">
                  <c:v>-166.47499999999999</c:v>
                </c:pt>
                <c:pt idx="24">
                  <c:v>-166.41</c:v>
                </c:pt>
                <c:pt idx="25">
                  <c:v>-166.345</c:v>
                </c:pt>
                <c:pt idx="26">
                  <c:v>-166.28</c:v>
                </c:pt>
                <c:pt idx="27">
                  <c:v>-166.215</c:v>
                </c:pt>
                <c:pt idx="28">
                  <c:v>-166.15</c:v>
                </c:pt>
                <c:pt idx="29">
                  <c:v>-166.08</c:v>
                </c:pt>
                <c:pt idx="30">
                  <c:v>-166.02500000000001</c:v>
                </c:pt>
                <c:pt idx="31">
                  <c:v>-165.94499999999999</c:v>
                </c:pt>
                <c:pt idx="32">
                  <c:v>-165.89</c:v>
                </c:pt>
                <c:pt idx="33">
                  <c:v>-165.82499999999999</c:v>
                </c:pt>
              </c:numCache>
            </c:numRef>
          </c:xVal>
          <c:yVal>
            <c:numRef>
              <c:f>'980034'!$F$72:$F$105</c:f>
              <c:numCache>
                <c:formatCode>General</c:formatCode>
                <c:ptCount val="34"/>
                <c:pt idx="0">
                  <c:v>66.603730894063773</c:v>
                </c:pt>
                <c:pt idx="1">
                  <c:v>66.603730894063773</c:v>
                </c:pt>
                <c:pt idx="2">
                  <c:v>66.603730894063773</c:v>
                </c:pt>
                <c:pt idx="3">
                  <c:v>66.603730894063773</c:v>
                </c:pt>
                <c:pt idx="4">
                  <c:v>66.603730894063773</c:v>
                </c:pt>
                <c:pt idx="5">
                  <c:v>66.603730894063773</c:v>
                </c:pt>
                <c:pt idx="6">
                  <c:v>66.603730894063773</c:v>
                </c:pt>
                <c:pt idx="7">
                  <c:v>66.603730894063773</c:v>
                </c:pt>
                <c:pt idx="8">
                  <c:v>66.603730894063773</c:v>
                </c:pt>
                <c:pt idx="9">
                  <c:v>66.603730894063773</c:v>
                </c:pt>
                <c:pt idx="10">
                  <c:v>66.603730894063773</c:v>
                </c:pt>
                <c:pt idx="11">
                  <c:v>66.603730894063773</c:v>
                </c:pt>
                <c:pt idx="12">
                  <c:v>66.603730894063773</c:v>
                </c:pt>
                <c:pt idx="13">
                  <c:v>66.603730894063773</c:v>
                </c:pt>
                <c:pt idx="14">
                  <c:v>66.603730894063773</c:v>
                </c:pt>
                <c:pt idx="15">
                  <c:v>68.979722454708096</c:v>
                </c:pt>
                <c:pt idx="16">
                  <c:v>78.71794938487858</c:v>
                </c:pt>
                <c:pt idx="17">
                  <c:v>99.922484395954854</c:v>
                </c:pt>
                <c:pt idx="18">
                  <c:v>133.34626735808138</c:v>
                </c:pt>
                <c:pt idx="19">
                  <c:v>161.88228859746664</c:v>
                </c:pt>
                <c:pt idx="20">
                  <c:v>175.30183207754024</c:v>
                </c:pt>
                <c:pt idx="21">
                  <c:v>178.47743894416982</c:v>
                </c:pt>
                <c:pt idx="22">
                  <c:v>178.47743894416982</c:v>
                </c:pt>
                <c:pt idx="23">
                  <c:v>178.47743894416982</c:v>
                </c:pt>
                <c:pt idx="24">
                  <c:v>178.47743894416982</c:v>
                </c:pt>
                <c:pt idx="25">
                  <c:v>178.47743894416982</c:v>
                </c:pt>
                <c:pt idx="26">
                  <c:v>178.47743894416982</c:v>
                </c:pt>
                <c:pt idx="27">
                  <c:v>178.47743894416982</c:v>
                </c:pt>
                <c:pt idx="28">
                  <c:v>178.47743894416982</c:v>
                </c:pt>
                <c:pt idx="29">
                  <c:v>178.47743894416982</c:v>
                </c:pt>
                <c:pt idx="30">
                  <c:v>178.47743894416982</c:v>
                </c:pt>
                <c:pt idx="31">
                  <c:v>178.47743894416982</c:v>
                </c:pt>
                <c:pt idx="32">
                  <c:v>178.47743894416982</c:v>
                </c:pt>
                <c:pt idx="33">
                  <c:v>178.47743894416982</c:v>
                </c:pt>
              </c:numCache>
            </c:numRef>
          </c:yVal>
        </c:ser>
        <c:axId val="99472512"/>
        <c:axId val="99474048"/>
      </c:scatterChart>
      <c:valAx>
        <c:axId val="99472512"/>
        <c:scaling>
          <c:orientation val="minMax"/>
        </c:scaling>
        <c:axPos val="b"/>
        <c:numFmt formatCode="General" sourceLinked="1"/>
        <c:tickLblPos val="nextTo"/>
        <c:crossAx val="99474048"/>
        <c:crosses val="autoZero"/>
        <c:crossBetween val="midCat"/>
      </c:valAx>
      <c:valAx>
        <c:axId val="99474048"/>
        <c:scaling>
          <c:orientation val="minMax"/>
        </c:scaling>
        <c:axPos val="l"/>
        <c:majorGridlines/>
        <c:numFmt formatCode="General" sourceLinked="1"/>
        <c:tickLblPos val="nextTo"/>
        <c:crossAx val="99472512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64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'980034'!$B$1009:$B$1042</c:f>
              <c:numCache>
                <c:formatCode>General</c:formatCode>
                <c:ptCount val="34"/>
                <c:pt idx="0">
                  <c:v>-168.905</c:v>
                </c:pt>
                <c:pt idx="1">
                  <c:v>-168.82499999999999</c:v>
                </c:pt>
                <c:pt idx="2">
                  <c:v>-168.76</c:v>
                </c:pt>
                <c:pt idx="3">
                  <c:v>-168.685</c:v>
                </c:pt>
                <c:pt idx="4">
                  <c:v>-168.63</c:v>
                </c:pt>
                <c:pt idx="5">
                  <c:v>-168.565</c:v>
                </c:pt>
                <c:pt idx="6">
                  <c:v>-168.5</c:v>
                </c:pt>
                <c:pt idx="7">
                  <c:v>-168.435</c:v>
                </c:pt>
                <c:pt idx="8">
                  <c:v>-168.37</c:v>
                </c:pt>
                <c:pt idx="9">
                  <c:v>-168.3</c:v>
                </c:pt>
                <c:pt idx="10">
                  <c:v>-168.24</c:v>
                </c:pt>
                <c:pt idx="11">
                  <c:v>-168.17500000000001</c:v>
                </c:pt>
                <c:pt idx="12">
                  <c:v>-168.11</c:v>
                </c:pt>
                <c:pt idx="13">
                  <c:v>-168.04</c:v>
                </c:pt>
                <c:pt idx="14">
                  <c:v>-167.97499999999999</c:v>
                </c:pt>
                <c:pt idx="15">
                  <c:v>-167.905</c:v>
                </c:pt>
                <c:pt idx="16">
                  <c:v>-167.845</c:v>
                </c:pt>
                <c:pt idx="17">
                  <c:v>-167.785</c:v>
                </c:pt>
                <c:pt idx="18">
                  <c:v>-167.72</c:v>
                </c:pt>
                <c:pt idx="19">
                  <c:v>-167.655</c:v>
                </c:pt>
                <c:pt idx="20">
                  <c:v>-167.59</c:v>
                </c:pt>
                <c:pt idx="21">
                  <c:v>-167.52</c:v>
                </c:pt>
                <c:pt idx="22">
                  <c:v>-167.46</c:v>
                </c:pt>
                <c:pt idx="23">
                  <c:v>-167.39500000000001</c:v>
                </c:pt>
                <c:pt idx="24">
                  <c:v>-167.32499999999999</c:v>
                </c:pt>
                <c:pt idx="25">
                  <c:v>-167.26499999999999</c:v>
                </c:pt>
                <c:pt idx="26">
                  <c:v>-167.19499999999999</c:v>
                </c:pt>
                <c:pt idx="27">
                  <c:v>-167.13</c:v>
                </c:pt>
                <c:pt idx="28">
                  <c:v>-167.06</c:v>
                </c:pt>
                <c:pt idx="29">
                  <c:v>-167</c:v>
                </c:pt>
                <c:pt idx="30">
                  <c:v>-166.94</c:v>
                </c:pt>
                <c:pt idx="31">
                  <c:v>-166.875</c:v>
                </c:pt>
                <c:pt idx="32">
                  <c:v>-166.80500000000001</c:v>
                </c:pt>
                <c:pt idx="33">
                  <c:v>-166.73500000000001</c:v>
                </c:pt>
              </c:numCache>
            </c:numRef>
          </c:xVal>
          <c:yVal>
            <c:numRef>
              <c:f>'980034'!$E$1009:$E$1042</c:f>
              <c:numCache>
                <c:formatCode>General</c:formatCode>
                <c:ptCount val="34"/>
                <c:pt idx="0">
                  <c:v>71</c:v>
                </c:pt>
                <c:pt idx="1">
                  <c:v>56</c:v>
                </c:pt>
                <c:pt idx="2">
                  <c:v>64</c:v>
                </c:pt>
                <c:pt idx="3">
                  <c:v>67</c:v>
                </c:pt>
                <c:pt idx="4">
                  <c:v>50</c:v>
                </c:pt>
                <c:pt idx="5">
                  <c:v>60</c:v>
                </c:pt>
                <c:pt idx="6">
                  <c:v>82</c:v>
                </c:pt>
                <c:pt idx="7">
                  <c:v>52</c:v>
                </c:pt>
                <c:pt idx="8">
                  <c:v>53</c:v>
                </c:pt>
                <c:pt idx="9">
                  <c:v>76</c:v>
                </c:pt>
                <c:pt idx="10">
                  <c:v>70</c:v>
                </c:pt>
                <c:pt idx="11">
                  <c:v>88</c:v>
                </c:pt>
                <c:pt idx="12">
                  <c:v>67</c:v>
                </c:pt>
                <c:pt idx="13">
                  <c:v>76</c:v>
                </c:pt>
                <c:pt idx="14">
                  <c:v>84</c:v>
                </c:pt>
                <c:pt idx="15">
                  <c:v>97</c:v>
                </c:pt>
                <c:pt idx="16">
                  <c:v>127</c:v>
                </c:pt>
                <c:pt idx="17">
                  <c:v>137</c:v>
                </c:pt>
                <c:pt idx="18">
                  <c:v>179</c:v>
                </c:pt>
                <c:pt idx="19">
                  <c:v>198</c:v>
                </c:pt>
                <c:pt idx="20">
                  <c:v>215</c:v>
                </c:pt>
                <c:pt idx="21">
                  <c:v>220</c:v>
                </c:pt>
                <c:pt idx="22">
                  <c:v>204</c:v>
                </c:pt>
                <c:pt idx="23">
                  <c:v>198</c:v>
                </c:pt>
                <c:pt idx="24">
                  <c:v>193</c:v>
                </c:pt>
                <c:pt idx="25">
                  <c:v>175</c:v>
                </c:pt>
                <c:pt idx="26">
                  <c:v>199</c:v>
                </c:pt>
                <c:pt idx="27">
                  <c:v>169</c:v>
                </c:pt>
                <c:pt idx="28">
                  <c:v>174</c:v>
                </c:pt>
                <c:pt idx="29">
                  <c:v>143</c:v>
                </c:pt>
                <c:pt idx="30">
                  <c:v>151</c:v>
                </c:pt>
                <c:pt idx="31">
                  <c:v>149</c:v>
                </c:pt>
                <c:pt idx="32">
                  <c:v>175</c:v>
                </c:pt>
                <c:pt idx="33">
                  <c:v>152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'980034'!$B$1009:$B$1042</c:f>
              <c:numCache>
                <c:formatCode>General</c:formatCode>
                <c:ptCount val="34"/>
                <c:pt idx="0">
                  <c:v>-168.905</c:v>
                </c:pt>
                <c:pt idx="1">
                  <c:v>-168.82499999999999</c:v>
                </c:pt>
                <c:pt idx="2">
                  <c:v>-168.76</c:v>
                </c:pt>
                <c:pt idx="3">
                  <c:v>-168.685</c:v>
                </c:pt>
                <c:pt idx="4">
                  <c:v>-168.63</c:v>
                </c:pt>
                <c:pt idx="5">
                  <c:v>-168.565</c:v>
                </c:pt>
                <c:pt idx="6">
                  <c:v>-168.5</c:v>
                </c:pt>
                <c:pt idx="7">
                  <c:v>-168.435</c:v>
                </c:pt>
                <c:pt idx="8">
                  <c:v>-168.37</c:v>
                </c:pt>
                <c:pt idx="9">
                  <c:v>-168.3</c:v>
                </c:pt>
                <c:pt idx="10">
                  <c:v>-168.24</c:v>
                </c:pt>
                <c:pt idx="11">
                  <c:v>-168.17500000000001</c:v>
                </c:pt>
                <c:pt idx="12">
                  <c:v>-168.11</c:v>
                </c:pt>
                <c:pt idx="13">
                  <c:v>-168.04</c:v>
                </c:pt>
                <c:pt idx="14">
                  <c:v>-167.97499999999999</c:v>
                </c:pt>
                <c:pt idx="15">
                  <c:v>-167.905</c:v>
                </c:pt>
                <c:pt idx="16">
                  <c:v>-167.845</c:v>
                </c:pt>
                <c:pt idx="17">
                  <c:v>-167.785</c:v>
                </c:pt>
                <c:pt idx="18">
                  <c:v>-167.72</c:v>
                </c:pt>
                <c:pt idx="19">
                  <c:v>-167.655</c:v>
                </c:pt>
                <c:pt idx="20">
                  <c:v>-167.59</c:v>
                </c:pt>
                <c:pt idx="21">
                  <c:v>-167.52</c:v>
                </c:pt>
                <c:pt idx="22">
                  <c:v>-167.46</c:v>
                </c:pt>
                <c:pt idx="23">
                  <c:v>-167.39500000000001</c:v>
                </c:pt>
                <c:pt idx="24">
                  <c:v>-167.32499999999999</c:v>
                </c:pt>
                <c:pt idx="25">
                  <c:v>-167.26499999999999</c:v>
                </c:pt>
                <c:pt idx="26">
                  <c:v>-167.19499999999999</c:v>
                </c:pt>
                <c:pt idx="27">
                  <c:v>-167.13</c:v>
                </c:pt>
                <c:pt idx="28">
                  <c:v>-167.06</c:v>
                </c:pt>
                <c:pt idx="29">
                  <c:v>-167</c:v>
                </c:pt>
                <c:pt idx="30">
                  <c:v>-166.94</c:v>
                </c:pt>
                <c:pt idx="31">
                  <c:v>-166.875</c:v>
                </c:pt>
                <c:pt idx="32">
                  <c:v>-166.80500000000001</c:v>
                </c:pt>
                <c:pt idx="33">
                  <c:v>-166.73500000000001</c:v>
                </c:pt>
              </c:numCache>
            </c:numRef>
          </c:xVal>
          <c:yVal>
            <c:numRef>
              <c:f>'980034'!$F$1009:$F$1042</c:f>
              <c:numCache>
                <c:formatCode>General</c:formatCode>
                <c:ptCount val="34"/>
                <c:pt idx="0">
                  <c:v>64.317328920929086</c:v>
                </c:pt>
                <c:pt idx="1">
                  <c:v>64.317328920929086</c:v>
                </c:pt>
                <c:pt idx="2">
                  <c:v>64.317328920929086</c:v>
                </c:pt>
                <c:pt idx="3">
                  <c:v>64.317328920929086</c:v>
                </c:pt>
                <c:pt idx="4">
                  <c:v>64.317328920929086</c:v>
                </c:pt>
                <c:pt idx="5">
                  <c:v>64.317328920929086</c:v>
                </c:pt>
                <c:pt idx="6">
                  <c:v>64.317328920929086</c:v>
                </c:pt>
                <c:pt idx="7">
                  <c:v>64.317328920929086</c:v>
                </c:pt>
                <c:pt idx="8">
                  <c:v>64.317328920929086</c:v>
                </c:pt>
                <c:pt idx="9">
                  <c:v>64.317328920929086</c:v>
                </c:pt>
                <c:pt idx="10">
                  <c:v>64.317328920929086</c:v>
                </c:pt>
                <c:pt idx="11">
                  <c:v>64.317328920929086</c:v>
                </c:pt>
                <c:pt idx="12">
                  <c:v>64.337269262810167</c:v>
                </c:pt>
                <c:pt idx="13">
                  <c:v>69.140373530531704</c:v>
                </c:pt>
                <c:pt idx="14">
                  <c:v>81.162566776650635</c:v>
                </c:pt>
                <c:pt idx="15">
                  <c:v>102.25341719287619</c:v>
                </c:pt>
                <c:pt idx="16">
                  <c:v>126.75025022271842</c:v>
                </c:pt>
                <c:pt idx="17">
                  <c:v>148.80789043394955</c:v>
                </c:pt>
                <c:pt idx="18">
                  <c:v>165.7016600566115</c:v>
                </c:pt>
                <c:pt idx="19">
                  <c:v>175.31334211552348</c:v>
                </c:pt>
                <c:pt idx="20">
                  <c:v>177.76102769490848</c:v>
                </c:pt>
                <c:pt idx="21">
                  <c:v>177.76102769490848</c:v>
                </c:pt>
                <c:pt idx="22">
                  <c:v>177.76102769490848</c:v>
                </c:pt>
                <c:pt idx="23">
                  <c:v>177.76102769490848</c:v>
                </c:pt>
                <c:pt idx="24">
                  <c:v>177.76102769490848</c:v>
                </c:pt>
                <c:pt idx="25">
                  <c:v>177.76102769490848</c:v>
                </c:pt>
                <c:pt idx="26">
                  <c:v>177.76102769490848</c:v>
                </c:pt>
                <c:pt idx="27">
                  <c:v>177.76102769490848</c:v>
                </c:pt>
                <c:pt idx="28">
                  <c:v>177.76102769490848</c:v>
                </c:pt>
                <c:pt idx="29">
                  <c:v>177.76102769490848</c:v>
                </c:pt>
                <c:pt idx="30">
                  <c:v>177.76102769490848</c:v>
                </c:pt>
                <c:pt idx="31">
                  <c:v>177.76102769490848</c:v>
                </c:pt>
                <c:pt idx="32">
                  <c:v>177.76102769490848</c:v>
                </c:pt>
                <c:pt idx="33">
                  <c:v>177.76102769490848</c:v>
                </c:pt>
              </c:numCache>
            </c:numRef>
          </c:yVal>
        </c:ser>
        <c:axId val="176632960"/>
        <c:axId val="174587904"/>
      </c:scatterChart>
      <c:valAx>
        <c:axId val="176632960"/>
        <c:scaling>
          <c:orientation val="minMax"/>
        </c:scaling>
        <c:axPos val="b"/>
        <c:numFmt formatCode="General" sourceLinked="1"/>
        <c:tickLblPos val="nextTo"/>
        <c:crossAx val="174587904"/>
        <c:crosses val="autoZero"/>
        <c:crossBetween val="midCat"/>
      </c:valAx>
      <c:valAx>
        <c:axId val="174587904"/>
        <c:scaling>
          <c:orientation val="minMax"/>
        </c:scaling>
        <c:axPos val="l"/>
        <c:majorGridlines/>
        <c:numFmt formatCode="General" sourceLinked="1"/>
        <c:tickLblPos val="nextTo"/>
        <c:crossAx val="176632960"/>
        <c:crosses val="autoZero"/>
        <c:crossBetween val="midCat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64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'980034'!$B$1060:$B$1093</c:f>
              <c:numCache>
                <c:formatCode>General</c:formatCode>
                <c:ptCount val="34"/>
                <c:pt idx="0">
                  <c:v>-168.125</c:v>
                </c:pt>
                <c:pt idx="1">
                  <c:v>-168.04499999999999</c:v>
                </c:pt>
                <c:pt idx="2">
                  <c:v>-167.98</c:v>
                </c:pt>
                <c:pt idx="3">
                  <c:v>-167.905</c:v>
                </c:pt>
                <c:pt idx="4">
                  <c:v>-167.84</c:v>
                </c:pt>
                <c:pt idx="5">
                  <c:v>-167.785</c:v>
                </c:pt>
                <c:pt idx="6">
                  <c:v>-167.715</c:v>
                </c:pt>
                <c:pt idx="7">
                  <c:v>-167.655</c:v>
                </c:pt>
                <c:pt idx="8">
                  <c:v>-167.59</c:v>
                </c:pt>
                <c:pt idx="9">
                  <c:v>-167.52</c:v>
                </c:pt>
                <c:pt idx="10">
                  <c:v>-167.46</c:v>
                </c:pt>
                <c:pt idx="11">
                  <c:v>-167.39500000000001</c:v>
                </c:pt>
                <c:pt idx="12">
                  <c:v>-167.32499999999999</c:v>
                </c:pt>
                <c:pt idx="13">
                  <c:v>-167.26</c:v>
                </c:pt>
                <c:pt idx="14">
                  <c:v>-167.19499999999999</c:v>
                </c:pt>
                <c:pt idx="15">
                  <c:v>-167.125</c:v>
                </c:pt>
                <c:pt idx="16">
                  <c:v>-167.06</c:v>
                </c:pt>
                <c:pt idx="17">
                  <c:v>-167</c:v>
                </c:pt>
                <c:pt idx="18">
                  <c:v>-166.94</c:v>
                </c:pt>
                <c:pt idx="19">
                  <c:v>-166.87</c:v>
                </c:pt>
                <c:pt idx="20">
                  <c:v>-166.80500000000001</c:v>
                </c:pt>
                <c:pt idx="21">
                  <c:v>-166.745</c:v>
                </c:pt>
                <c:pt idx="22">
                  <c:v>-166.67500000000001</c:v>
                </c:pt>
                <c:pt idx="23">
                  <c:v>-166.61500000000001</c:v>
                </c:pt>
                <c:pt idx="24">
                  <c:v>-166.55</c:v>
                </c:pt>
                <c:pt idx="25">
                  <c:v>-166.48500000000001</c:v>
                </c:pt>
                <c:pt idx="26">
                  <c:v>-166.41</c:v>
                </c:pt>
                <c:pt idx="27">
                  <c:v>-166.35</c:v>
                </c:pt>
                <c:pt idx="28">
                  <c:v>-166.285</c:v>
                </c:pt>
                <c:pt idx="29">
                  <c:v>-166.215</c:v>
                </c:pt>
                <c:pt idx="30">
                  <c:v>-166.16</c:v>
                </c:pt>
                <c:pt idx="31">
                  <c:v>-166.08500000000001</c:v>
                </c:pt>
                <c:pt idx="32">
                  <c:v>-166.03</c:v>
                </c:pt>
                <c:pt idx="33">
                  <c:v>-165.965</c:v>
                </c:pt>
              </c:numCache>
            </c:numRef>
          </c:xVal>
          <c:yVal>
            <c:numRef>
              <c:f>'980034'!$E$1060:$E$1093</c:f>
              <c:numCache>
                <c:formatCode>General</c:formatCode>
                <c:ptCount val="34"/>
                <c:pt idx="0">
                  <c:v>58</c:v>
                </c:pt>
                <c:pt idx="1">
                  <c:v>58</c:v>
                </c:pt>
                <c:pt idx="2">
                  <c:v>54</c:v>
                </c:pt>
                <c:pt idx="3">
                  <c:v>79</c:v>
                </c:pt>
                <c:pt idx="4">
                  <c:v>57</c:v>
                </c:pt>
                <c:pt idx="5">
                  <c:v>66</c:v>
                </c:pt>
                <c:pt idx="6">
                  <c:v>53</c:v>
                </c:pt>
                <c:pt idx="7">
                  <c:v>68</c:v>
                </c:pt>
                <c:pt idx="8">
                  <c:v>63</c:v>
                </c:pt>
                <c:pt idx="9">
                  <c:v>52</c:v>
                </c:pt>
                <c:pt idx="10">
                  <c:v>51</c:v>
                </c:pt>
                <c:pt idx="11">
                  <c:v>66</c:v>
                </c:pt>
                <c:pt idx="12">
                  <c:v>66</c:v>
                </c:pt>
                <c:pt idx="13">
                  <c:v>71</c:v>
                </c:pt>
                <c:pt idx="14">
                  <c:v>78</c:v>
                </c:pt>
                <c:pt idx="15">
                  <c:v>90</c:v>
                </c:pt>
                <c:pt idx="16">
                  <c:v>107</c:v>
                </c:pt>
                <c:pt idx="17">
                  <c:v>133</c:v>
                </c:pt>
                <c:pt idx="18">
                  <c:v>161</c:v>
                </c:pt>
                <c:pt idx="19">
                  <c:v>169</c:v>
                </c:pt>
                <c:pt idx="20">
                  <c:v>207</c:v>
                </c:pt>
                <c:pt idx="21">
                  <c:v>218</c:v>
                </c:pt>
                <c:pt idx="22">
                  <c:v>198</c:v>
                </c:pt>
                <c:pt idx="23">
                  <c:v>201</c:v>
                </c:pt>
                <c:pt idx="24">
                  <c:v>199</c:v>
                </c:pt>
                <c:pt idx="25">
                  <c:v>191</c:v>
                </c:pt>
                <c:pt idx="26">
                  <c:v>199</c:v>
                </c:pt>
                <c:pt idx="27">
                  <c:v>178</c:v>
                </c:pt>
                <c:pt idx="28">
                  <c:v>168</c:v>
                </c:pt>
                <c:pt idx="29">
                  <c:v>199</c:v>
                </c:pt>
                <c:pt idx="30">
                  <c:v>191</c:v>
                </c:pt>
                <c:pt idx="31">
                  <c:v>163</c:v>
                </c:pt>
                <c:pt idx="32">
                  <c:v>172</c:v>
                </c:pt>
                <c:pt idx="33">
                  <c:v>192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'980034'!$B$1060:$B$1093</c:f>
              <c:numCache>
                <c:formatCode>General</c:formatCode>
                <c:ptCount val="34"/>
                <c:pt idx="0">
                  <c:v>-168.125</c:v>
                </c:pt>
                <c:pt idx="1">
                  <c:v>-168.04499999999999</c:v>
                </c:pt>
                <c:pt idx="2">
                  <c:v>-167.98</c:v>
                </c:pt>
                <c:pt idx="3">
                  <c:v>-167.905</c:v>
                </c:pt>
                <c:pt idx="4">
                  <c:v>-167.84</c:v>
                </c:pt>
                <c:pt idx="5">
                  <c:v>-167.785</c:v>
                </c:pt>
                <c:pt idx="6">
                  <c:v>-167.715</c:v>
                </c:pt>
                <c:pt idx="7">
                  <c:v>-167.655</c:v>
                </c:pt>
                <c:pt idx="8">
                  <c:v>-167.59</c:v>
                </c:pt>
                <c:pt idx="9">
                  <c:v>-167.52</c:v>
                </c:pt>
                <c:pt idx="10">
                  <c:v>-167.46</c:v>
                </c:pt>
                <c:pt idx="11">
                  <c:v>-167.39500000000001</c:v>
                </c:pt>
                <c:pt idx="12">
                  <c:v>-167.32499999999999</c:v>
                </c:pt>
                <c:pt idx="13">
                  <c:v>-167.26</c:v>
                </c:pt>
                <c:pt idx="14">
                  <c:v>-167.19499999999999</c:v>
                </c:pt>
                <c:pt idx="15">
                  <c:v>-167.125</c:v>
                </c:pt>
                <c:pt idx="16">
                  <c:v>-167.06</c:v>
                </c:pt>
                <c:pt idx="17">
                  <c:v>-167</c:v>
                </c:pt>
                <c:pt idx="18">
                  <c:v>-166.94</c:v>
                </c:pt>
                <c:pt idx="19">
                  <c:v>-166.87</c:v>
                </c:pt>
                <c:pt idx="20">
                  <c:v>-166.80500000000001</c:v>
                </c:pt>
                <c:pt idx="21">
                  <c:v>-166.745</c:v>
                </c:pt>
                <c:pt idx="22">
                  <c:v>-166.67500000000001</c:v>
                </c:pt>
                <c:pt idx="23">
                  <c:v>-166.61500000000001</c:v>
                </c:pt>
                <c:pt idx="24">
                  <c:v>-166.55</c:v>
                </c:pt>
                <c:pt idx="25">
                  <c:v>-166.48500000000001</c:v>
                </c:pt>
                <c:pt idx="26">
                  <c:v>-166.41</c:v>
                </c:pt>
                <c:pt idx="27">
                  <c:v>-166.35</c:v>
                </c:pt>
                <c:pt idx="28">
                  <c:v>-166.285</c:v>
                </c:pt>
                <c:pt idx="29">
                  <c:v>-166.215</c:v>
                </c:pt>
                <c:pt idx="30">
                  <c:v>-166.16</c:v>
                </c:pt>
                <c:pt idx="31">
                  <c:v>-166.08500000000001</c:v>
                </c:pt>
                <c:pt idx="32">
                  <c:v>-166.03</c:v>
                </c:pt>
                <c:pt idx="33">
                  <c:v>-165.965</c:v>
                </c:pt>
              </c:numCache>
            </c:numRef>
          </c:xVal>
          <c:yVal>
            <c:numRef>
              <c:f>'980034'!$F$1060:$F$1093</c:f>
              <c:numCache>
                <c:formatCode>General</c:formatCode>
                <c:ptCount val="34"/>
                <c:pt idx="0">
                  <c:v>60.276586032343467</c:v>
                </c:pt>
                <c:pt idx="1">
                  <c:v>60.276586032343467</c:v>
                </c:pt>
                <c:pt idx="2">
                  <c:v>60.276586032343467</c:v>
                </c:pt>
                <c:pt idx="3">
                  <c:v>60.276586032343467</c:v>
                </c:pt>
                <c:pt idx="4">
                  <c:v>60.276586032343467</c:v>
                </c:pt>
                <c:pt idx="5">
                  <c:v>60.276586032343467</c:v>
                </c:pt>
                <c:pt idx="6">
                  <c:v>60.276586032343467</c:v>
                </c:pt>
                <c:pt idx="7">
                  <c:v>60.276586032343467</c:v>
                </c:pt>
                <c:pt idx="8">
                  <c:v>60.276586032343467</c:v>
                </c:pt>
                <c:pt idx="9">
                  <c:v>60.276586032343467</c:v>
                </c:pt>
                <c:pt idx="10">
                  <c:v>60.276586032343467</c:v>
                </c:pt>
                <c:pt idx="11">
                  <c:v>60.276586032343467</c:v>
                </c:pt>
                <c:pt idx="12">
                  <c:v>60.416374456690711</c:v>
                </c:pt>
                <c:pt idx="13">
                  <c:v>64.540403411962572</c:v>
                </c:pt>
                <c:pt idx="14">
                  <c:v>74.383518813969559</c:v>
                </c:pt>
                <c:pt idx="15">
                  <c:v>91.379698350052379</c:v>
                </c:pt>
                <c:pt idx="16">
                  <c:v>113.10091637220114</c:v>
                </c:pt>
                <c:pt idx="17">
                  <c:v>136.98017009496337</c:v>
                </c:pt>
                <c:pt idx="18">
                  <c:v>157.17601631455904</c:v>
                </c:pt>
                <c:pt idx="19">
                  <c:v>174.57882073067742</c:v>
                </c:pt>
                <c:pt idx="20">
                  <c:v>184.7995163784318</c:v>
                </c:pt>
                <c:pt idx="21">
                  <c:v>189.15789243783675</c:v>
                </c:pt>
                <c:pt idx="22">
                  <c:v>189.53686084067448</c:v>
                </c:pt>
                <c:pt idx="23">
                  <c:v>189.53686084067448</c:v>
                </c:pt>
                <c:pt idx="24">
                  <c:v>189.53686084067448</c:v>
                </c:pt>
                <c:pt idx="25">
                  <c:v>189.53686084067448</c:v>
                </c:pt>
                <c:pt idx="26">
                  <c:v>189.53686084067448</c:v>
                </c:pt>
                <c:pt idx="27">
                  <c:v>189.53686084067448</c:v>
                </c:pt>
                <c:pt idx="28">
                  <c:v>189.53686084067448</c:v>
                </c:pt>
                <c:pt idx="29">
                  <c:v>189.53686084067448</c:v>
                </c:pt>
                <c:pt idx="30">
                  <c:v>189.53686084067448</c:v>
                </c:pt>
                <c:pt idx="31">
                  <c:v>189.53686084067448</c:v>
                </c:pt>
                <c:pt idx="32">
                  <c:v>189.53686084067448</c:v>
                </c:pt>
                <c:pt idx="33">
                  <c:v>189.53686084067448</c:v>
                </c:pt>
              </c:numCache>
            </c:numRef>
          </c:yVal>
        </c:ser>
        <c:axId val="175000960"/>
        <c:axId val="151753856"/>
      </c:scatterChart>
      <c:valAx>
        <c:axId val="175000960"/>
        <c:scaling>
          <c:orientation val="minMax"/>
        </c:scaling>
        <c:axPos val="b"/>
        <c:numFmt formatCode="General" sourceLinked="1"/>
        <c:tickLblPos val="nextTo"/>
        <c:crossAx val="151753856"/>
        <c:crosses val="autoZero"/>
        <c:crossBetween val="midCat"/>
      </c:valAx>
      <c:valAx>
        <c:axId val="151753856"/>
        <c:scaling>
          <c:orientation val="minMax"/>
        </c:scaling>
        <c:axPos val="l"/>
        <c:majorGridlines/>
        <c:numFmt formatCode="General" sourceLinked="1"/>
        <c:tickLblPos val="nextTo"/>
        <c:crossAx val="175000960"/>
        <c:crosses val="autoZero"/>
        <c:crossBetween val="midCat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64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'980034'!$B$1111:$B$1144</c:f>
              <c:numCache>
                <c:formatCode>General</c:formatCode>
                <c:ptCount val="34"/>
                <c:pt idx="0">
                  <c:v>-167.61500000000001</c:v>
                </c:pt>
                <c:pt idx="1">
                  <c:v>-167.54499999999999</c:v>
                </c:pt>
                <c:pt idx="2">
                  <c:v>-167.465</c:v>
                </c:pt>
                <c:pt idx="3">
                  <c:v>-167.4</c:v>
                </c:pt>
                <c:pt idx="4">
                  <c:v>-167.34</c:v>
                </c:pt>
                <c:pt idx="5">
                  <c:v>-167.28</c:v>
                </c:pt>
                <c:pt idx="6">
                  <c:v>-167.215</c:v>
                </c:pt>
                <c:pt idx="7">
                  <c:v>-167.14500000000001</c:v>
                </c:pt>
                <c:pt idx="8">
                  <c:v>-167.08</c:v>
                </c:pt>
                <c:pt idx="9">
                  <c:v>-167.01</c:v>
                </c:pt>
                <c:pt idx="10">
                  <c:v>-166.95</c:v>
                </c:pt>
                <c:pt idx="11">
                  <c:v>-166.88499999999999</c:v>
                </c:pt>
                <c:pt idx="12">
                  <c:v>-166.82</c:v>
                </c:pt>
                <c:pt idx="13">
                  <c:v>-166.755</c:v>
                </c:pt>
                <c:pt idx="14">
                  <c:v>-166.68</c:v>
                </c:pt>
                <c:pt idx="15">
                  <c:v>-166.61500000000001</c:v>
                </c:pt>
                <c:pt idx="16">
                  <c:v>-166.56</c:v>
                </c:pt>
                <c:pt idx="17">
                  <c:v>-166.5</c:v>
                </c:pt>
                <c:pt idx="18">
                  <c:v>-166.435</c:v>
                </c:pt>
                <c:pt idx="19">
                  <c:v>-166.36500000000001</c:v>
                </c:pt>
                <c:pt idx="20">
                  <c:v>-166.29499999999999</c:v>
                </c:pt>
                <c:pt idx="21">
                  <c:v>-166.23500000000001</c:v>
                </c:pt>
                <c:pt idx="22">
                  <c:v>-166.17</c:v>
                </c:pt>
                <c:pt idx="23">
                  <c:v>-166.11</c:v>
                </c:pt>
                <c:pt idx="24">
                  <c:v>-166.04499999999999</c:v>
                </c:pt>
                <c:pt idx="25">
                  <c:v>-165.97499999999999</c:v>
                </c:pt>
                <c:pt idx="26">
                  <c:v>-165.91</c:v>
                </c:pt>
                <c:pt idx="27">
                  <c:v>-165.845</c:v>
                </c:pt>
                <c:pt idx="28">
                  <c:v>-165.78</c:v>
                </c:pt>
                <c:pt idx="29">
                  <c:v>-165.72</c:v>
                </c:pt>
                <c:pt idx="30">
                  <c:v>-165.655</c:v>
                </c:pt>
                <c:pt idx="31">
                  <c:v>-165.58500000000001</c:v>
                </c:pt>
                <c:pt idx="32">
                  <c:v>-165.52500000000001</c:v>
                </c:pt>
                <c:pt idx="33">
                  <c:v>-165.45</c:v>
                </c:pt>
              </c:numCache>
            </c:numRef>
          </c:xVal>
          <c:yVal>
            <c:numRef>
              <c:f>'980034'!$E$1111:$E$1144</c:f>
              <c:numCache>
                <c:formatCode>General</c:formatCode>
                <c:ptCount val="34"/>
                <c:pt idx="0">
                  <c:v>52</c:v>
                </c:pt>
                <c:pt idx="1">
                  <c:v>58</c:v>
                </c:pt>
                <c:pt idx="2">
                  <c:v>52</c:v>
                </c:pt>
                <c:pt idx="3">
                  <c:v>67</c:v>
                </c:pt>
                <c:pt idx="4">
                  <c:v>61</c:v>
                </c:pt>
                <c:pt idx="5">
                  <c:v>73</c:v>
                </c:pt>
                <c:pt idx="6">
                  <c:v>51</c:v>
                </c:pt>
                <c:pt idx="7">
                  <c:v>67</c:v>
                </c:pt>
                <c:pt idx="8">
                  <c:v>56</c:v>
                </c:pt>
                <c:pt idx="9">
                  <c:v>60</c:v>
                </c:pt>
                <c:pt idx="10">
                  <c:v>57</c:v>
                </c:pt>
                <c:pt idx="11">
                  <c:v>65</c:v>
                </c:pt>
                <c:pt idx="12">
                  <c:v>65</c:v>
                </c:pt>
                <c:pt idx="13">
                  <c:v>76</c:v>
                </c:pt>
                <c:pt idx="14">
                  <c:v>62</c:v>
                </c:pt>
                <c:pt idx="15">
                  <c:v>83</c:v>
                </c:pt>
                <c:pt idx="16">
                  <c:v>90</c:v>
                </c:pt>
                <c:pt idx="17">
                  <c:v>114</c:v>
                </c:pt>
                <c:pt idx="18">
                  <c:v>119</c:v>
                </c:pt>
                <c:pt idx="19">
                  <c:v>160</c:v>
                </c:pt>
                <c:pt idx="20">
                  <c:v>171</c:v>
                </c:pt>
                <c:pt idx="21">
                  <c:v>202</c:v>
                </c:pt>
                <c:pt idx="22">
                  <c:v>187</c:v>
                </c:pt>
                <c:pt idx="23">
                  <c:v>180</c:v>
                </c:pt>
                <c:pt idx="24">
                  <c:v>207</c:v>
                </c:pt>
                <c:pt idx="25">
                  <c:v>189</c:v>
                </c:pt>
                <c:pt idx="26">
                  <c:v>171</c:v>
                </c:pt>
                <c:pt idx="27">
                  <c:v>166</c:v>
                </c:pt>
                <c:pt idx="28">
                  <c:v>175</c:v>
                </c:pt>
                <c:pt idx="29">
                  <c:v>180</c:v>
                </c:pt>
                <c:pt idx="30">
                  <c:v>163</c:v>
                </c:pt>
                <c:pt idx="31">
                  <c:v>160</c:v>
                </c:pt>
                <c:pt idx="32">
                  <c:v>172</c:v>
                </c:pt>
                <c:pt idx="33">
                  <c:v>168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'980034'!$B$1111:$B$1144</c:f>
              <c:numCache>
                <c:formatCode>General</c:formatCode>
                <c:ptCount val="34"/>
                <c:pt idx="0">
                  <c:v>-167.61500000000001</c:v>
                </c:pt>
                <c:pt idx="1">
                  <c:v>-167.54499999999999</c:v>
                </c:pt>
                <c:pt idx="2">
                  <c:v>-167.465</c:v>
                </c:pt>
                <c:pt idx="3">
                  <c:v>-167.4</c:v>
                </c:pt>
                <c:pt idx="4">
                  <c:v>-167.34</c:v>
                </c:pt>
                <c:pt idx="5">
                  <c:v>-167.28</c:v>
                </c:pt>
                <c:pt idx="6">
                  <c:v>-167.215</c:v>
                </c:pt>
                <c:pt idx="7">
                  <c:v>-167.14500000000001</c:v>
                </c:pt>
                <c:pt idx="8">
                  <c:v>-167.08</c:v>
                </c:pt>
                <c:pt idx="9">
                  <c:v>-167.01</c:v>
                </c:pt>
                <c:pt idx="10">
                  <c:v>-166.95</c:v>
                </c:pt>
                <c:pt idx="11">
                  <c:v>-166.88499999999999</c:v>
                </c:pt>
                <c:pt idx="12">
                  <c:v>-166.82</c:v>
                </c:pt>
                <c:pt idx="13">
                  <c:v>-166.755</c:v>
                </c:pt>
                <c:pt idx="14">
                  <c:v>-166.68</c:v>
                </c:pt>
                <c:pt idx="15">
                  <c:v>-166.61500000000001</c:v>
                </c:pt>
                <c:pt idx="16">
                  <c:v>-166.56</c:v>
                </c:pt>
                <c:pt idx="17">
                  <c:v>-166.5</c:v>
                </c:pt>
                <c:pt idx="18">
                  <c:v>-166.435</c:v>
                </c:pt>
                <c:pt idx="19">
                  <c:v>-166.36500000000001</c:v>
                </c:pt>
                <c:pt idx="20">
                  <c:v>-166.29499999999999</c:v>
                </c:pt>
                <c:pt idx="21">
                  <c:v>-166.23500000000001</c:v>
                </c:pt>
                <c:pt idx="22">
                  <c:v>-166.17</c:v>
                </c:pt>
                <c:pt idx="23">
                  <c:v>-166.11</c:v>
                </c:pt>
                <c:pt idx="24">
                  <c:v>-166.04499999999999</c:v>
                </c:pt>
                <c:pt idx="25">
                  <c:v>-165.97499999999999</c:v>
                </c:pt>
                <c:pt idx="26">
                  <c:v>-165.91</c:v>
                </c:pt>
                <c:pt idx="27">
                  <c:v>-165.845</c:v>
                </c:pt>
                <c:pt idx="28">
                  <c:v>-165.78</c:v>
                </c:pt>
                <c:pt idx="29">
                  <c:v>-165.72</c:v>
                </c:pt>
                <c:pt idx="30">
                  <c:v>-165.655</c:v>
                </c:pt>
                <c:pt idx="31">
                  <c:v>-165.58500000000001</c:v>
                </c:pt>
                <c:pt idx="32">
                  <c:v>-165.52500000000001</c:v>
                </c:pt>
                <c:pt idx="33">
                  <c:v>-165.45</c:v>
                </c:pt>
              </c:numCache>
            </c:numRef>
          </c:xVal>
          <c:yVal>
            <c:numRef>
              <c:f>'980034'!$F$1111:$F$1144</c:f>
              <c:numCache>
                <c:formatCode>General</c:formatCode>
                <c:ptCount val="34"/>
                <c:pt idx="0">
                  <c:v>60.42638260067347</c:v>
                </c:pt>
                <c:pt idx="1">
                  <c:v>60.42638260067347</c:v>
                </c:pt>
                <c:pt idx="2">
                  <c:v>60.42638260067347</c:v>
                </c:pt>
                <c:pt idx="3">
                  <c:v>60.42638260067347</c:v>
                </c:pt>
                <c:pt idx="4">
                  <c:v>60.42638260067347</c:v>
                </c:pt>
                <c:pt idx="5">
                  <c:v>60.42638260067347</c:v>
                </c:pt>
                <c:pt idx="6">
                  <c:v>60.42638260067347</c:v>
                </c:pt>
                <c:pt idx="7">
                  <c:v>60.42638260067347</c:v>
                </c:pt>
                <c:pt idx="8">
                  <c:v>60.42638260067347</c:v>
                </c:pt>
                <c:pt idx="9">
                  <c:v>60.42638260067347</c:v>
                </c:pt>
                <c:pt idx="10">
                  <c:v>60.42638260067347</c:v>
                </c:pt>
                <c:pt idx="11">
                  <c:v>60.42638260067347</c:v>
                </c:pt>
                <c:pt idx="12">
                  <c:v>60.42638260067347</c:v>
                </c:pt>
                <c:pt idx="13">
                  <c:v>60.643744566316443</c:v>
                </c:pt>
                <c:pt idx="14">
                  <c:v>66.185683996530543</c:v>
                </c:pt>
                <c:pt idx="15">
                  <c:v>77.03746988376362</c:v>
                </c:pt>
                <c:pt idx="16">
                  <c:v>90.606771493283375</c:v>
                </c:pt>
                <c:pt idx="17">
                  <c:v>109.99607727631044</c:v>
                </c:pt>
                <c:pt idx="18">
                  <c:v>134.10112757522859</c:v>
                </c:pt>
                <c:pt idx="19">
                  <c:v>154.56284824974051</c:v>
                </c:pt>
                <c:pt idx="20">
                  <c:v>168.51050707800144</c:v>
                </c:pt>
                <c:pt idx="21">
                  <c:v>175.28098174703487</c:v>
                </c:pt>
                <c:pt idx="22">
                  <c:v>177.2830308660252</c:v>
                </c:pt>
                <c:pt idx="23">
                  <c:v>177.2830308660252</c:v>
                </c:pt>
                <c:pt idx="24">
                  <c:v>177.2830308660252</c:v>
                </c:pt>
                <c:pt idx="25">
                  <c:v>177.2830308660252</c:v>
                </c:pt>
                <c:pt idx="26">
                  <c:v>177.2830308660252</c:v>
                </c:pt>
                <c:pt idx="27">
                  <c:v>177.2830308660252</c:v>
                </c:pt>
                <c:pt idx="28">
                  <c:v>177.2830308660252</c:v>
                </c:pt>
                <c:pt idx="29">
                  <c:v>177.2830308660252</c:v>
                </c:pt>
                <c:pt idx="30">
                  <c:v>177.2830308660252</c:v>
                </c:pt>
                <c:pt idx="31">
                  <c:v>177.2830308660252</c:v>
                </c:pt>
                <c:pt idx="32">
                  <c:v>177.2830308660252</c:v>
                </c:pt>
                <c:pt idx="33">
                  <c:v>177.2830308660252</c:v>
                </c:pt>
              </c:numCache>
            </c:numRef>
          </c:yVal>
        </c:ser>
        <c:axId val="183764480"/>
        <c:axId val="183766016"/>
      </c:scatterChart>
      <c:valAx>
        <c:axId val="183764480"/>
        <c:scaling>
          <c:orientation val="minMax"/>
        </c:scaling>
        <c:axPos val="b"/>
        <c:numFmt formatCode="General" sourceLinked="1"/>
        <c:tickLblPos val="nextTo"/>
        <c:crossAx val="183766016"/>
        <c:crosses val="autoZero"/>
        <c:crossBetween val="midCat"/>
      </c:valAx>
      <c:valAx>
        <c:axId val="183766016"/>
        <c:scaling>
          <c:orientation val="minMax"/>
        </c:scaling>
        <c:axPos val="l"/>
        <c:majorGridlines/>
        <c:numFmt formatCode="General" sourceLinked="1"/>
        <c:tickLblPos val="nextTo"/>
        <c:crossAx val="183764480"/>
        <c:crosses val="autoZero"/>
        <c:crossBetween val="midCat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64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'980034'!$B$1162:$B$1195</c:f>
              <c:numCache>
                <c:formatCode>General</c:formatCode>
                <c:ptCount val="34"/>
                <c:pt idx="0">
                  <c:v>-166.88499999999999</c:v>
                </c:pt>
                <c:pt idx="1">
                  <c:v>-166.79499999999999</c:v>
                </c:pt>
                <c:pt idx="2">
                  <c:v>-166.73</c:v>
                </c:pt>
                <c:pt idx="3">
                  <c:v>-166.67</c:v>
                </c:pt>
                <c:pt idx="4">
                  <c:v>-166.61</c:v>
                </c:pt>
                <c:pt idx="5">
                  <c:v>-166.54</c:v>
                </c:pt>
                <c:pt idx="6">
                  <c:v>-166.47499999999999</c:v>
                </c:pt>
                <c:pt idx="7">
                  <c:v>-166.41</c:v>
                </c:pt>
                <c:pt idx="8">
                  <c:v>-166.345</c:v>
                </c:pt>
                <c:pt idx="9">
                  <c:v>-166.28</c:v>
                </c:pt>
                <c:pt idx="10">
                  <c:v>-166.22</c:v>
                </c:pt>
                <c:pt idx="11">
                  <c:v>-166.155</c:v>
                </c:pt>
                <c:pt idx="12">
                  <c:v>-166.09</c:v>
                </c:pt>
                <c:pt idx="13">
                  <c:v>-166.02</c:v>
                </c:pt>
                <c:pt idx="14">
                  <c:v>-165.95500000000001</c:v>
                </c:pt>
                <c:pt idx="15">
                  <c:v>-165.89</c:v>
                </c:pt>
                <c:pt idx="16">
                  <c:v>-165.83</c:v>
                </c:pt>
                <c:pt idx="17">
                  <c:v>-165.76499999999999</c:v>
                </c:pt>
                <c:pt idx="18">
                  <c:v>-165.7</c:v>
                </c:pt>
                <c:pt idx="19">
                  <c:v>-165.63499999999999</c:v>
                </c:pt>
                <c:pt idx="20">
                  <c:v>-165.565</c:v>
                </c:pt>
                <c:pt idx="21">
                  <c:v>-165.49</c:v>
                </c:pt>
                <c:pt idx="22">
                  <c:v>-165.44</c:v>
                </c:pt>
                <c:pt idx="23">
                  <c:v>-165.37</c:v>
                </c:pt>
                <c:pt idx="24">
                  <c:v>-165.30500000000001</c:v>
                </c:pt>
                <c:pt idx="25">
                  <c:v>-165.23500000000001</c:v>
                </c:pt>
                <c:pt idx="26">
                  <c:v>-165.16499999999999</c:v>
                </c:pt>
                <c:pt idx="27">
                  <c:v>-165.10499999999999</c:v>
                </c:pt>
                <c:pt idx="28">
                  <c:v>-165.04</c:v>
                </c:pt>
                <c:pt idx="29">
                  <c:v>-164.98</c:v>
                </c:pt>
                <c:pt idx="30">
                  <c:v>-164.91</c:v>
                </c:pt>
                <c:pt idx="31">
                  <c:v>-164.85499999999999</c:v>
                </c:pt>
                <c:pt idx="32">
                  <c:v>-164.77500000000001</c:v>
                </c:pt>
                <c:pt idx="33">
                  <c:v>-164.715</c:v>
                </c:pt>
              </c:numCache>
            </c:numRef>
          </c:xVal>
          <c:yVal>
            <c:numRef>
              <c:f>'980034'!$E$1162:$E$1195</c:f>
              <c:numCache>
                <c:formatCode>General</c:formatCode>
                <c:ptCount val="34"/>
                <c:pt idx="0">
                  <c:v>51</c:v>
                </c:pt>
                <c:pt idx="1">
                  <c:v>72</c:v>
                </c:pt>
                <c:pt idx="2">
                  <c:v>67</c:v>
                </c:pt>
                <c:pt idx="3">
                  <c:v>55</c:v>
                </c:pt>
                <c:pt idx="4">
                  <c:v>58</c:v>
                </c:pt>
                <c:pt idx="5">
                  <c:v>58</c:v>
                </c:pt>
                <c:pt idx="6">
                  <c:v>69</c:v>
                </c:pt>
                <c:pt idx="7">
                  <c:v>70</c:v>
                </c:pt>
                <c:pt idx="8">
                  <c:v>58</c:v>
                </c:pt>
                <c:pt idx="9">
                  <c:v>66</c:v>
                </c:pt>
                <c:pt idx="10">
                  <c:v>61</c:v>
                </c:pt>
                <c:pt idx="11">
                  <c:v>61</c:v>
                </c:pt>
                <c:pt idx="12">
                  <c:v>55</c:v>
                </c:pt>
                <c:pt idx="13">
                  <c:v>63</c:v>
                </c:pt>
                <c:pt idx="14">
                  <c:v>83</c:v>
                </c:pt>
                <c:pt idx="15">
                  <c:v>71</c:v>
                </c:pt>
                <c:pt idx="16">
                  <c:v>102</c:v>
                </c:pt>
                <c:pt idx="17">
                  <c:v>117</c:v>
                </c:pt>
                <c:pt idx="18">
                  <c:v>193</c:v>
                </c:pt>
                <c:pt idx="19">
                  <c:v>188</c:v>
                </c:pt>
                <c:pt idx="20">
                  <c:v>177</c:v>
                </c:pt>
                <c:pt idx="21">
                  <c:v>214</c:v>
                </c:pt>
                <c:pt idx="22">
                  <c:v>176</c:v>
                </c:pt>
                <c:pt idx="23">
                  <c:v>182</c:v>
                </c:pt>
                <c:pt idx="24">
                  <c:v>203</c:v>
                </c:pt>
                <c:pt idx="25">
                  <c:v>166</c:v>
                </c:pt>
                <c:pt idx="26">
                  <c:v>190</c:v>
                </c:pt>
                <c:pt idx="27">
                  <c:v>200</c:v>
                </c:pt>
                <c:pt idx="28">
                  <c:v>203</c:v>
                </c:pt>
                <c:pt idx="29">
                  <c:v>191</c:v>
                </c:pt>
                <c:pt idx="30">
                  <c:v>171</c:v>
                </c:pt>
                <c:pt idx="31">
                  <c:v>189</c:v>
                </c:pt>
                <c:pt idx="32">
                  <c:v>168</c:v>
                </c:pt>
                <c:pt idx="33">
                  <c:v>173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'980034'!$B$1162:$B$1195</c:f>
              <c:numCache>
                <c:formatCode>General</c:formatCode>
                <c:ptCount val="34"/>
                <c:pt idx="0">
                  <c:v>-166.88499999999999</c:v>
                </c:pt>
                <c:pt idx="1">
                  <c:v>-166.79499999999999</c:v>
                </c:pt>
                <c:pt idx="2">
                  <c:v>-166.73</c:v>
                </c:pt>
                <c:pt idx="3">
                  <c:v>-166.67</c:v>
                </c:pt>
                <c:pt idx="4">
                  <c:v>-166.61</c:v>
                </c:pt>
                <c:pt idx="5">
                  <c:v>-166.54</c:v>
                </c:pt>
                <c:pt idx="6">
                  <c:v>-166.47499999999999</c:v>
                </c:pt>
                <c:pt idx="7">
                  <c:v>-166.41</c:v>
                </c:pt>
                <c:pt idx="8">
                  <c:v>-166.345</c:v>
                </c:pt>
                <c:pt idx="9">
                  <c:v>-166.28</c:v>
                </c:pt>
                <c:pt idx="10">
                  <c:v>-166.22</c:v>
                </c:pt>
                <c:pt idx="11">
                  <c:v>-166.155</c:v>
                </c:pt>
                <c:pt idx="12">
                  <c:v>-166.09</c:v>
                </c:pt>
                <c:pt idx="13">
                  <c:v>-166.02</c:v>
                </c:pt>
                <c:pt idx="14">
                  <c:v>-165.95500000000001</c:v>
                </c:pt>
                <c:pt idx="15">
                  <c:v>-165.89</c:v>
                </c:pt>
                <c:pt idx="16">
                  <c:v>-165.83</c:v>
                </c:pt>
                <c:pt idx="17">
                  <c:v>-165.76499999999999</c:v>
                </c:pt>
                <c:pt idx="18">
                  <c:v>-165.7</c:v>
                </c:pt>
                <c:pt idx="19">
                  <c:v>-165.63499999999999</c:v>
                </c:pt>
                <c:pt idx="20">
                  <c:v>-165.565</c:v>
                </c:pt>
                <c:pt idx="21">
                  <c:v>-165.49</c:v>
                </c:pt>
                <c:pt idx="22">
                  <c:v>-165.44</c:v>
                </c:pt>
                <c:pt idx="23">
                  <c:v>-165.37</c:v>
                </c:pt>
                <c:pt idx="24">
                  <c:v>-165.30500000000001</c:v>
                </c:pt>
                <c:pt idx="25">
                  <c:v>-165.23500000000001</c:v>
                </c:pt>
                <c:pt idx="26">
                  <c:v>-165.16499999999999</c:v>
                </c:pt>
                <c:pt idx="27">
                  <c:v>-165.10499999999999</c:v>
                </c:pt>
                <c:pt idx="28">
                  <c:v>-165.04</c:v>
                </c:pt>
                <c:pt idx="29">
                  <c:v>-164.98</c:v>
                </c:pt>
                <c:pt idx="30">
                  <c:v>-164.91</c:v>
                </c:pt>
                <c:pt idx="31">
                  <c:v>-164.85499999999999</c:v>
                </c:pt>
                <c:pt idx="32">
                  <c:v>-164.77500000000001</c:v>
                </c:pt>
                <c:pt idx="33">
                  <c:v>-164.715</c:v>
                </c:pt>
              </c:numCache>
            </c:numRef>
          </c:xVal>
          <c:yVal>
            <c:numRef>
              <c:f>'980034'!$F$1162:$F$1195</c:f>
              <c:numCache>
                <c:formatCode>General</c:formatCode>
                <c:ptCount val="34"/>
                <c:pt idx="0">
                  <c:v>62.348560954378705</c:v>
                </c:pt>
                <c:pt idx="1">
                  <c:v>62.348560954378705</c:v>
                </c:pt>
                <c:pt idx="2">
                  <c:v>62.348560954378705</c:v>
                </c:pt>
                <c:pt idx="3">
                  <c:v>62.348560954378705</c:v>
                </c:pt>
                <c:pt idx="4">
                  <c:v>62.348560954378705</c:v>
                </c:pt>
                <c:pt idx="5">
                  <c:v>62.348560954378705</c:v>
                </c:pt>
                <c:pt idx="6">
                  <c:v>62.348560954378705</c:v>
                </c:pt>
                <c:pt idx="7">
                  <c:v>62.348560954378705</c:v>
                </c:pt>
                <c:pt idx="8">
                  <c:v>62.348560954378705</c:v>
                </c:pt>
                <c:pt idx="9">
                  <c:v>62.348560954378705</c:v>
                </c:pt>
                <c:pt idx="10">
                  <c:v>62.348560954378705</c:v>
                </c:pt>
                <c:pt idx="11">
                  <c:v>62.348560954378705</c:v>
                </c:pt>
                <c:pt idx="12">
                  <c:v>62.348560954378705</c:v>
                </c:pt>
                <c:pt idx="13">
                  <c:v>62.348560954378705</c:v>
                </c:pt>
                <c:pt idx="14">
                  <c:v>62.348560954378705</c:v>
                </c:pt>
                <c:pt idx="15">
                  <c:v>69.947294500395842</c:v>
                </c:pt>
                <c:pt idx="16">
                  <c:v>93.038564685352938</c:v>
                </c:pt>
                <c:pt idx="17">
                  <c:v>134.54903150516739</c:v>
                </c:pt>
                <c:pt idx="18">
                  <c:v>168.56794863244571</c:v>
                </c:pt>
                <c:pt idx="19">
                  <c:v>184.40381622602064</c:v>
                </c:pt>
                <c:pt idx="20">
                  <c:v>185.65460092195576</c:v>
                </c:pt>
                <c:pt idx="21">
                  <c:v>185.65460092195576</c:v>
                </c:pt>
                <c:pt idx="22">
                  <c:v>185.65460092195576</c:v>
                </c:pt>
                <c:pt idx="23">
                  <c:v>185.65460092195576</c:v>
                </c:pt>
                <c:pt idx="24">
                  <c:v>185.65460092195576</c:v>
                </c:pt>
                <c:pt idx="25">
                  <c:v>185.65460092195576</c:v>
                </c:pt>
                <c:pt idx="26">
                  <c:v>185.65460092195576</c:v>
                </c:pt>
                <c:pt idx="27">
                  <c:v>185.65460092195576</c:v>
                </c:pt>
                <c:pt idx="28">
                  <c:v>185.65460092195576</c:v>
                </c:pt>
                <c:pt idx="29">
                  <c:v>185.65460092195576</c:v>
                </c:pt>
                <c:pt idx="30">
                  <c:v>185.65460092195576</c:v>
                </c:pt>
                <c:pt idx="31">
                  <c:v>185.65460092195576</c:v>
                </c:pt>
                <c:pt idx="32">
                  <c:v>185.65460092195576</c:v>
                </c:pt>
                <c:pt idx="33">
                  <c:v>185.65460092195576</c:v>
                </c:pt>
              </c:numCache>
            </c:numRef>
          </c:yVal>
        </c:ser>
        <c:axId val="192051072"/>
        <c:axId val="192052608"/>
      </c:scatterChart>
      <c:valAx>
        <c:axId val="192051072"/>
        <c:scaling>
          <c:orientation val="minMax"/>
        </c:scaling>
        <c:axPos val="b"/>
        <c:numFmt formatCode="General" sourceLinked="1"/>
        <c:tickLblPos val="nextTo"/>
        <c:crossAx val="192052608"/>
        <c:crosses val="autoZero"/>
        <c:crossBetween val="midCat"/>
      </c:valAx>
      <c:valAx>
        <c:axId val="192052608"/>
        <c:scaling>
          <c:orientation val="minMax"/>
        </c:scaling>
        <c:axPos val="l"/>
        <c:majorGridlines/>
        <c:numFmt formatCode="General" sourceLinked="1"/>
        <c:tickLblPos val="nextTo"/>
        <c:crossAx val="192051072"/>
        <c:crosses val="autoZero"/>
        <c:crossBetween val="midCat"/>
      </c:valAx>
    </c:plotArea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Setup!$S$9:$S$19</c:f>
              <c:numCache>
                <c:formatCode>General</c:formatCode>
                <c:ptCount val="11"/>
                <c:pt idx="0">
                  <c:v>126.25</c:v>
                </c:pt>
                <c:pt idx="1">
                  <c:v>117.755</c:v>
                </c:pt>
                <c:pt idx="2">
                  <c:v>107.54</c:v>
                </c:pt>
                <c:pt idx="3">
                  <c:v>96.715000000000003</c:v>
                </c:pt>
                <c:pt idx="4">
                  <c:v>87.245000000000005</c:v>
                </c:pt>
                <c:pt idx="5">
                  <c:v>78.08</c:v>
                </c:pt>
                <c:pt idx="6">
                  <c:v>66.674999999999997</c:v>
                </c:pt>
                <c:pt idx="7">
                  <c:v>57.965000000000003</c:v>
                </c:pt>
                <c:pt idx="8">
                  <c:v>47.49</c:v>
                </c:pt>
                <c:pt idx="9">
                  <c:v>36.854999999999997</c:v>
                </c:pt>
                <c:pt idx="10">
                  <c:v>26.965</c:v>
                </c:pt>
              </c:numCache>
            </c:numRef>
          </c:xVal>
          <c:yVal>
            <c:numRef>
              <c:f>Setup!$Q$9:$Q$19</c:f>
              <c:numCache>
                <c:formatCode>General</c:formatCode>
                <c:ptCount val="11"/>
                <c:pt idx="0">
                  <c:v>-167.08638735751614</c:v>
                </c:pt>
                <c:pt idx="1">
                  <c:v>-166.67158791848547</c:v>
                </c:pt>
                <c:pt idx="2">
                  <c:v>-166.91888526817965</c:v>
                </c:pt>
                <c:pt idx="3">
                  <c:v>-165.77412934786454</c:v>
                </c:pt>
                <c:pt idx="4">
                  <c:v>-165.96553478922868</c:v>
                </c:pt>
                <c:pt idx="5">
                  <c:v>-165.80792860389718</c:v>
                </c:pt>
                <c:pt idx="6">
                  <c:v>-167.56732117093392</c:v>
                </c:pt>
                <c:pt idx="7">
                  <c:v>-167.76761409340486</c:v>
                </c:pt>
                <c:pt idx="8">
                  <c:v>-166.92016117949012</c:v>
                </c:pt>
                <c:pt idx="9">
                  <c:v>-166.38694448338904</c:v>
                </c:pt>
                <c:pt idx="10">
                  <c:v>-165.70152604233402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Setup!$X$9:$X$19</c:f>
              <c:numCache>
                <c:formatCode>General</c:formatCode>
                <c:ptCount val="11"/>
                <c:pt idx="0">
                  <c:v>126.25</c:v>
                </c:pt>
                <c:pt idx="1">
                  <c:v>117.755</c:v>
                </c:pt>
                <c:pt idx="2">
                  <c:v>107.54</c:v>
                </c:pt>
                <c:pt idx="3">
                  <c:v>96.715000000000003</c:v>
                </c:pt>
                <c:pt idx="4">
                  <c:v>87.245000000000005</c:v>
                </c:pt>
                <c:pt idx="5">
                  <c:v>78.08</c:v>
                </c:pt>
                <c:pt idx="6">
                  <c:v>66.674999999999997</c:v>
                </c:pt>
                <c:pt idx="7">
                  <c:v>57.965000000000003</c:v>
                </c:pt>
                <c:pt idx="8">
                  <c:v>47.49</c:v>
                </c:pt>
                <c:pt idx="9">
                  <c:v>36.854999999999997</c:v>
                </c:pt>
                <c:pt idx="10">
                  <c:v>26.965</c:v>
                </c:pt>
              </c:numCache>
            </c:numRef>
          </c:xVal>
          <c:yVal>
            <c:numRef>
              <c:f>Setup!$V$9:$V$19</c:f>
              <c:numCache>
                <c:formatCode>General</c:formatCode>
                <c:ptCount val="11"/>
                <c:pt idx="0">
                  <c:v>-164.73638735751615</c:v>
                </c:pt>
                <c:pt idx="1">
                  <c:v>-164.32158791848548</c:v>
                </c:pt>
                <c:pt idx="2">
                  <c:v>-164.56888526817966</c:v>
                </c:pt>
                <c:pt idx="3">
                  <c:v>-163.42412934786455</c:v>
                </c:pt>
                <c:pt idx="4">
                  <c:v>-163.61553478922869</c:v>
                </c:pt>
                <c:pt idx="5">
                  <c:v>-163.45792860389719</c:v>
                </c:pt>
                <c:pt idx="6">
                  <c:v>-165.21732117093393</c:v>
                </c:pt>
                <c:pt idx="7">
                  <c:v>-165.41761409340486</c:v>
                </c:pt>
                <c:pt idx="8">
                  <c:v>-164.57016117949013</c:v>
                </c:pt>
                <c:pt idx="9">
                  <c:v>-164.03694448338905</c:v>
                </c:pt>
                <c:pt idx="10">
                  <c:v>-163.35152604233403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Setup!$AB$9:$AB$15</c:f>
              <c:numCache>
                <c:formatCode>General</c:formatCode>
                <c:ptCount val="7"/>
                <c:pt idx="0">
                  <c:v>66.674999999999997</c:v>
                </c:pt>
                <c:pt idx="1">
                  <c:v>66.674999999999997</c:v>
                </c:pt>
                <c:pt idx="2">
                  <c:v>66.674999999999997</c:v>
                </c:pt>
                <c:pt idx="3">
                  <c:v>66.674999999999997</c:v>
                </c:pt>
                <c:pt idx="4">
                  <c:v>66.674999999999997</c:v>
                </c:pt>
                <c:pt idx="5">
                  <c:v>66.674999999999997</c:v>
                </c:pt>
                <c:pt idx="6">
                  <c:v>66.674999999999997</c:v>
                </c:pt>
              </c:numCache>
            </c:numRef>
          </c:xVal>
          <c:yVal>
            <c:numRef>
              <c:f>Setup!$Z$9:$Z$15</c:f>
              <c:numCache>
                <c:formatCode>General</c:formatCode>
                <c:ptCount val="7"/>
                <c:pt idx="0">
                  <c:v>-167.26732117093394</c:v>
                </c:pt>
                <c:pt idx="1">
                  <c:v>-166.96732117093393</c:v>
                </c:pt>
                <c:pt idx="2">
                  <c:v>-166.66732117093392</c:v>
                </c:pt>
                <c:pt idx="3">
                  <c:v>-166.36732117093393</c:v>
                </c:pt>
                <c:pt idx="4">
                  <c:v>-166.06732117093392</c:v>
                </c:pt>
                <c:pt idx="5">
                  <c:v>-165.76732117093394</c:v>
                </c:pt>
                <c:pt idx="6">
                  <c:v>-165.46732117093393</c:v>
                </c:pt>
              </c:numCache>
            </c:numRef>
          </c:yVal>
        </c:ser>
        <c:axId val="137420160"/>
        <c:axId val="146904192"/>
      </c:scatterChart>
      <c:valAx>
        <c:axId val="137420160"/>
        <c:scaling>
          <c:orientation val="minMax"/>
        </c:scaling>
        <c:axPos val="b"/>
        <c:numFmt formatCode="General" sourceLinked="1"/>
        <c:tickLblPos val="nextTo"/>
        <c:crossAx val="146904192"/>
        <c:crosses val="autoZero"/>
        <c:crossBetween val="midCat"/>
      </c:valAx>
      <c:valAx>
        <c:axId val="146904192"/>
        <c:scaling>
          <c:orientation val="minMax"/>
        </c:scaling>
        <c:axPos val="l"/>
        <c:majorGridlines/>
        <c:numFmt formatCode="General" sourceLinked="1"/>
        <c:tickLblPos val="nextTo"/>
        <c:crossAx val="13742016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31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'980034'!$B$123:$B$156</c:f>
              <c:numCache>
                <c:formatCode>General</c:formatCode>
                <c:ptCount val="34"/>
                <c:pt idx="0">
                  <c:v>-168.11500000000001</c:v>
                </c:pt>
                <c:pt idx="1">
                  <c:v>-168.04499999999999</c:v>
                </c:pt>
                <c:pt idx="2">
                  <c:v>-167.98</c:v>
                </c:pt>
                <c:pt idx="3">
                  <c:v>-167.91</c:v>
                </c:pt>
                <c:pt idx="4">
                  <c:v>-167.85</c:v>
                </c:pt>
                <c:pt idx="5">
                  <c:v>-167.785</c:v>
                </c:pt>
                <c:pt idx="6">
                  <c:v>-167.72</c:v>
                </c:pt>
                <c:pt idx="7">
                  <c:v>-167.65</c:v>
                </c:pt>
                <c:pt idx="8">
                  <c:v>-167.58500000000001</c:v>
                </c:pt>
                <c:pt idx="9">
                  <c:v>-167.51499999999999</c:v>
                </c:pt>
                <c:pt idx="10">
                  <c:v>-167.46</c:v>
                </c:pt>
                <c:pt idx="11">
                  <c:v>-167.39500000000001</c:v>
                </c:pt>
                <c:pt idx="12">
                  <c:v>-167.33</c:v>
                </c:pt>
                <c:pt idx="13">
                  <c:v>-167.26499999999999</c:v>
                </c:pt>
                <c:pt idx="14">
                  <c:v>-167.19499999999999</c:v>
                </c:pt>
                <c:pt idx="15">
                  <c:v>-167.125</c:v>
                </c:pt>
                <c:pt idx="16">
                  <c:v>-167.07</c:v>
                </c:pt>
                <c:pt idx="17">
                  <c:v>-167.005</c:v>
                </c:pt>
                <c:pt idx="18">
                  <c:v>-166.935</c:v>
                </c:pt>
                <c:pt idx="19">
                  <c:v>-166.87</c:v>
                </c:pt>
                <c:pt idx="20">
                  <c:v>-166.80500000000001</c:v>
                </c:pt>
                <c:pt idx="21">
                  <c:v>-166.74</c:v>
                </c:pt>
                <c:pt idx="22">
                  <c:v>-166.68</c:v>
                </c:pt>
                <c:pt idx="23">
                  <c:v>-166.61500000000001</c:v>
                </c:pt>
                <c:pt idx="24">
                  <c:v>-166.55</c:v>
                </c:pt>
                <c:pt idx="25">
                  <c:v>-166.48</c:v>
                </c:pt>
                <c:pt idx="26">
                  <c:v>-166.41</c:v>
                </c:pt>
                <c:pt idx="27">
                  <c:v>-166.35499999999999</c:v>
                </c:pt>
                <c:pt idx="28">
                  <c:v>-166.28</c:v>
                </c:pt>
                <c:pt idx="29">
                  <c:v>-166.22499999999999</c:v>
                </c:pt>
                <c:pt idx="30">
                  <c:v>-166.15</c:v>
                </c:pt>
                <c:pt idx="31">
                  <c:v>-166.09</c:v>
                </c:pt>
                <c:pt idx="32">
                  <c:v>-166.03</c:v>
                </c:pt>
                <c:pt idx="33">
                  <c:v>-165.96</c:v>
                </c:pt>
              </c:numCache>
            </c:numRef>
          </c:xVal>
          <c:yVal>
            <c:numRef>
              <c:f>'980034'!$E$123:$E$156</c:f>
              <c:numCache>
                <c:formatCode>General</c:formatCode>
                <c:ptCount val="34"/>
                <c:pt idx="0">
                  <c:v>55</c:v>
                </c:pt>
                <c:pt idx="1">
                  <c:v>54</c:v>
                </c:pt>
                <c:pt idx="2">
                  <c:v>59</c:v>
                </c:pt>
                <c:pt idx="3">
                  <c:v>57</c:v>
                </c:pt>
                <c:pt idx="4">
                  <c:v>60</c:v>
                </c:pt>
                <c:pt idx="5">
                  <c:v>63</c:v>
                </c:pt>
                <c:pt idx="6">
                  <c:v>61</c:v>
                </c:pt>
                <c:pt idx="7">
                  <c:v>69</c:v>
                </c:pt>
                <c:pt idx="8">
                  <c:v>52</c:v>
                </c:pt>
                <c:pt idx="9">
                  <c:v>66</c:v>
                </c:pt>
                <c:pt idx="10">
                  <c:v>60</c:v>
                </c:pt>
                <c:pt idx="11">
                  <c:v>60</c:v>
                </c:pt>
                <c:pt idx="12">
                  <c:v>69</c:v>
                </c:pt>
                <c:pt idx="13">
                  <c:v>71</c:v>
                </c:pt>
                <c:pt idx="14">
                  <c:v>83</c:v>
                </c:pt>
                <c:pt idx="15">
                  <c:v>98</c:v>
                </c:pt>
                <c:pt idx="16">
                  <c:v>97</c:v>
                </c:pt>
                <c:pt idx="17">
                  <c:v>164</c:v>
                </c:pt>
                <c:pt idx="18">
                  <c:v>174</c:v>
                </c:pt>
                <c:pt idx="19">
                  <c:v>183</c:v>
                </c:pt>
                <c:pt idx="20">
                  <c:v>201</c:v>
                </c:pt>
                <c:pt idx="21">
                  <c:v>186</c:v>
                </c:pt>
                <c:pt idx="22">
                  <c:v>171</c:v>
                </c:pt>
                <c:pt idx="23">
                  <c:v>186</c:v>
                </c:pt>
                <c:pt idx="24">
                  <c:v>190</c:v>
                </c:pt>
                <c:pt idx="25">
                  <c:v>184</c:v>
                </c:pt>
                <c:pt idx="26">
                  <c:v>161</c:v>
                </c:pt>
                <c:pt idx="27">
                  <c:v>174</c:v>
                </c:pt>
                <c:pt idx="28">
                  <c:v>177</c:v>
                </c:pt>
                <c:pt idx="29">
                  <c:v>174</c:v>
                </c:pt>
                <c:pt idx="30">
                  <c:v>159</c:v>
                </c:pt>
                <c:pt idx="31">
                  <c:v>163</c:v>
                </c:pt>
                <c:pt idx="32">
                  <c:v>173</c:v>
                </c:pt>
                <c:pt idx="33">
                  <c:v>168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'980034'!$B$123:$B$156</c:f>
              <c:numCache>
                <c:formatCode>General</c:formatCode>
                <c:ptCount val="34"/>
                <c:pt idx="0">
                  <c:v>-168.11500000000001</c:v>
                </c:pt>
                <c:pt idx="1">
                  <c:v>-168.04499999999999</c:v>
                </c:pt>
                <c:pt idx="2">
                  <c:v>-167.98</c:v>
                </c:pt>
                <c:pt idx="3">
                  <c:v>-167.91</c:v>
                </c:pt>
                <c:pt idx="4">
                  <c:v>-167.85</c:v>
                </c:pt>
                <c:pt idx="5">
                  <c:v>-167.785</c:v>
                </c:pt>
                <c:pt idx="6">
                  <c:v>-167.72</c:v>
                </c:pt>
                <c:pt idx="7">
                  <c:v>-167.65</c:v>
                </c:pt>
                <c:pt idx="8">
                  <c:v>-167.58500000000001</c:v>
                </c:pt>
                <c:pt idx="9">
                  <c:v>-167.51499999999999</c:v>
                </c:pt>
                <c:pt idx="10">
                  <c:v>-167.46</c:v>
                </c:pt>
                <c:pt idx="11">
                  <c:v>-167.39500000000001</c:v>
                </c:pt>
                <c:pt idx="12">
                  <c:v>-167.33</c:v>
                </c:pt>
                <c:pt idx="13">
                  <c:v>-167.26499999999999</c:v>
                </c:pt>
                <c:pt idx="14">
                  <c:v>-167.19499999999999</c:v>
                </c:pt>
                <c:pt idx="15">
                  <c:v>-167.125</c:v>
                </c:pt>
                <c:pt idx="16">
                  <c:v>-167.07</c:v>
                </c:pt>
                <c:pt idx="17">
                  <c:v>-167.005</c:v>
                </c:pt>
                <c:pt idx="18">
                  <c:v>-166.935</c:v>
                </c:pt>
                <c:pt idx="19">
                  <c:v>-166.87</c:v>
                </c:pt>
                <c:pt idx="20">
                  <c:v>-166.80500000000001</c:v>
                </c:pt>
                <c:pt idx="21">
                  <c:v>-166.74</c:v>
                </c:pt>
                <c:pt idx="22">
                  <c:v>-166.68</c:v>
                </c:pt>
                <c:pt idx="23">
                  <c:v>-166.61500000000001</c:v>
                </c:pt>
                <c:pt idx="24">
                  <c:v>-166.55</c:v>
                </c:pt>
                <c:pt idx="25">
                  <c:v>-166.48</c:v>
                </c:pt>
                <c:pt idx="26">
                  <c:v>-166.41</c:v>
                </c:pt>
                <c:pt idx="27">
                  <c:v>-166.35499999999999</c:v>
                </c:pt>
                <c:pt idx="28">
                  <c:v>-166.28</c:v>
                </c:pt>
                <c:pt idx="29">
                  <c:v>-166.22499999999999</c:v>
                </c:pt>
                <c:pt idx="30">
                  <c:v>-166.15</c:v>
                </c:pt>
                <c:pt idx="31">
                  <c:v>-166.09</c:v>
                </c:pt>
                <c:pt idx="32">
                  <c:v>-166.03</c:v>
                </c:pt>
                <c:pt idx="33">
                  <c:v>-165.96</c:v>
                </c:pt>
              </c:numCache>
            </c:numRef>
          </c:xVal>
          <c:yVal>
            <c:numRef>
              <c:f>'980034'!$F$123:$F$156</c:f>
              <c:numCache>
                <c:formatCode>General</c:formatCode>
                <c:ptCount val="34"/>
                <c:pt idx="0">
                  <c:v>60.576455949026879</c:v>
                </c:pt>
                <c:pt idx="1">
                  <c:v>60.576455949026879</c:v>
                </c:pt>
                <c:pt idx="2">
                  <c:v>60.576455949026879</c:v>
                </c:pt>
                <c:pt idx="3">
                  <c:v>60.576455949026879</c:v>
                </c:pt>
                <c:pt idx="4">
                  <c:v>60.576455949026879</c:v>
                </c:pt>
                <c:pt idx="5">
                  <c:v>60.576455949026879</c:v>
                </c:pt>
                <c:pt idx="6">
                  <c:v>60.576455949026879</c:v>
                </c:pt>
                <c:pt idx="7">
                  <c:v>60.576455949026879</c:v>
                </c:pt>
                <c:pt idx="8">
                  <c:v>60.576455949026879</c:v>
                </c:pt>
                <c:pt idx="9">
                  <c:v>60.576455949026879</c:v>
                </c:pt>
                <c:pt idx="10">
                  <c:v>60.576455949026879</c:v>
                </c:pt>
                <c:pt idx="11">
                  <c:v>60.576455949026879</c:v>
                </c:pt>
                <c:pt idx="12">
                  <c:v>60.576455949026879</c:v>
                </c:pt>
                <c:pt idx="13">
                  <c:v>63.474607863419358</c:v>
                </c:pt>
                <c:pt idx="14">
                  <c:v>75.128487375314933</c:v>
                </c:pt>
                <c:pt idx="15">
                  <c:v>95.706129406704292</c:v>
                </c:pt>
                <c:pt idx="16">
                  <c:v>118.13456930091579</c:v>
                </c:pt>
                <c:pt idx="17">
                  <c:v>144.31067803201049</c:v>
                </c:pt>
                <c:pt idx="18">
                  <c:v>163.89771404740497</c:v>
                </c:pt>
                <c:pt idx="19">
                  <c:v>174.09526625470454</c:v>
                </c:pt>
                <c:pt idx="20">
                  <c:v>176.71575497367036</c:v>
                </c:pt>
                <c:pt idx="21">
                  <c:v>176.71575497367036</c:v>
                </c:pt>
                <c:pt idx="22">
                  <c:v>176.71575497367036</c:v>
                </c:pt>
                <c:pt idx="23">
                  <c:v>176.71575497367036</c:v>
                </c:pt>
                <c:pt idx="24">
                  <c:v>176.71575497367036</c:v>
                </c:pt>
                <c:pt idx="25">
                  <c:v>176.71575497367036</c:v>
                </c:pt>
                <c:pt idx="26">
                  <c:v>176.71575497367036</c:v>
                </c:pt>
                <c:pt idx="27">
                  <c:v>176.71575497367036</c:v>
                </c:pt>
                <c:pt idx="28">
                  <c:v>176.71575497367036</c:v>
                </c:pt>
                <c:pt idx="29">
                  <c:v>176.71575497367036</c:v>
                </c:pt>
                <c:pt idx="30">
                  <c:v>176.71575497367036</c:v>
                </c:pt>
                <c:pt idx="31">
                  <c:v>176.71575497367036</c:v>
                </c:pt>
                <c:pt idx="32">
                  <c:v>176.71575497367036</c:v>
                </c:pt>
                <c:pt idx="33">
                  <c:v>176.71575497367036</c:v>
                </c:pt>
              </c:numCache>
            </c:numRef>
          </c:yVal>
        </c:ser>
        <c:axId val="99498240"/>
        <c:axId val="99504128"/>
      </c:scatterChart>
      <c:valAx>
        <c:axId val="99498240"/>
        <c:scaling>
          <c:orientation val="minMax"/>
        </c:scaling>
        <c:axPos val="b"/>
        <c:numFmt formatCode="General" sourceLinked="1"/>
        <c:tickLblPos val="nextTo"/>
        <c:crossAx val="99504128"/>
        <c:crosses val="autoZero"/>
        <c:crossBetween val="midCat"/>
      </c:valAx>
      <c:valAx>
        <c:axId val="99504128"/>
        <c:scaling>
          <c:orientation val="minMax"/>
        </c:scaling>
        <c:axPos val="l"/>
        <c:majorGridlines/>
        <c:numFmt formatCode="General" sourceLinked="1"/>
        <c:tickLblPos val="nextTo"/>
        <c:crossAx val="99498240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53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'980034'!$B$174:$B$207</c:f>
              <c:numCache>
                <c:formatCode>General</c:formatCode>
                <c:ptCount val="34"/>
                <c:pt idx="0">
                  <c:v>-166.99</c:v>
                </c:pt>
                <c:pt idx="1">
                  <c:v>-166.92</c:v>
                </c:pt>
                <c:pt idx="2">
                  <c:v>-166.85499999999999</c:v>
                </c:pt>
                <c:pt idx="3">
                  <c:v>-166.78</c:v>
                </c:pt>
                <c:pt idx="4">
                  <c:v>-166.72499999999999</c:v>
                </c:pt>
                <c:pt idx="5">
                  <c:v>-166.66</c:v>
                </c:pt>
                <c:pt idx="6">
                  <c:v>-166.595</c:v>
                </c:pt>
                <c:pt idx="7">
                  <c:v>-166.53</c:v>
                </c:pt>
                <c:pt idx="8">
                  <c:v>-166.46</c:v>
                </c:pt>
                <c:pt idx="9">
                  <c:v>-166.4</c:v>
                </c:pt>
                <c:pt idx="10">
                  <c:v>-166.33500000000001</c:v>
                </c:pt>
                <c:pt idx="11">
                  <c:v>-166.26499999999999</c:v>
                </c:pt>
                <c:pt idx="12">
                  <c:v>-166.20500000000001</c:v>
                </c:pt>
                <c:pt idx="13">
                  <c:v>-166.14</c:v>
                </c:pt>
                <c:pt idx="14">
                  <c:v>-166.07499999999999</c:v>
                </c:pt>
                <c:pt idx="15">
                  <c:v>-166</c:v>
                </c:pt>
                <c:pt idx="16">
                  <c:v>-165.94499999999999</c:v>
                </c:pt>
                <c:pt idx="17">
                  <c:v>-165.88</c:v>
                </c:pt>
                <c:pt idx="18">
                  <c:v>-165.815</c:v>
                </c:pt>
                <c:pt idx="19">
                  <c:v>-165.75</c:v>
                </c:pt>
                <c:pt idx="20">
                  <c:v>-165.685</c:v>
                </c:pt>
                <c:pt idx="21">
                  <c:v>-165.61500000000001</c:v>
                </c:pt>
                <c:pt idx="22">
                  <c:v>-165.56</c:v>
                </c:pt>
                <c:pt idx="23">
                  <c:v>-165.49</c:v>
                </c:pt>
                <c:pt idx="24">
                  <c:v>-165.42500000000001</c:v>
                </c:pt>
                <c:pt idx="25">
                  <c:v>-165.35499999999999</c:v>
                </c:pt>
                <c:pt idx="26">
                  <c:v>-165.29499999999999</c:v>
                </c:pt>
                <c:pt idx="27">
                  <c:v>-165.22499999999999</c:v>
                </c:pt>
                <c:pt idx="28">
                  <c:v>-165.155</c:v>
                </c:pt>
                <c:pt idx="29">
                  <c:v>-165.095</c:v>
                </c:pt>
                <c:pt idx="30">
                  <c:v>-165.02500000000001</c:v>
                </c:pt>
                <c:pt idx="31">
                  <c:v>-164.97</c:v>
                </c:pt>
                <c:pt idx="32">
                  <c:v>-164.905</c:v>
                </c:pt>
                <c:pt idx="33">
                  <c:v>-164.84</c:v>
                </c:pt>
              </c:numCache>
            </c:numRef>
          </c:xVal>
          <c:yVal>
            <c:numRef>
              <c:f>'980034'!$E$174:$E$207</c:f>
              <c:numCache>
                <c:formatCode>General</c:formatCode>
                <c:ptCount val="34"/>
                <c:pt idx="0">
                  <c:v>79</c:v>
                </c:pt>
                <c:pt idx="1">
                  <c:v>57</c:v>
                </c:pt>
                <c:pt idx="2">
                  <c:v>72</c:v>
                </c:pt>
                <c:pt idx="3">
                  <c:v>60</c:v>
                </c:pt>
                <c:pt idx="4">
                  <c:v>70</c:v>
                </c:pt>
                <c:pt idx="5">
                  <c:v>58</c:v>
                </c:pt>
                <c:pt idx="6">
                  <c:v>62</c:v>
                </c:pt>
                <c:pt idx="7">
                  <c:v>56</c:v>
                </c:pt>
                <c:pt idx="8">
                  <c:v>59</c:v>
                </c:pt>
                <c:pt idx="9">
                  <c:v>67</c:v>
                </c:pt>
                <c:pt idx="10">
                  <c:v>54</c:v>
                </c:pt>
                <c:pt idx="11">
                  <c:v>73</c:v>
                </c:pt>
                <c:pt idx="12">
                  <c:v>47</c:v>
                </c:pt>
                <c:pt idx="13">
                  <c:v>63</c:v>
                </c:pt>
                <c:pt idx="14">
                  <c:v>69</c:v>
                </c:pt>
                <c:pt idx="15">
                  <c:v>95</c:v>
                </c:pt>
                <c:pt idx="16">
                  <c:v>103</c:v>
                </c:pt>
                <c:pt idx="17">
                  <c:v>127</c:v>
                </c:pt>
                <c:pt idx="18">
                  <c:v>160</c:v>
                </c:pt>
                <c:pt idx="19">
                  <c:v>168</c:v>
                </c:pt>
                <c:pt idx="20">
                  <c:v>191</c:v>
                </c:pt>
                <c:pt idx="21">
                  <c:v>190</c:v>
                </c:pt>
                <c:pt idx="22">
                  <c:v>167</c:v>
                </c:pt>
                <c:pt idx="23">
                  <c:v>185</c:v>
                </c:pt>
                <c:pt idx="24">
                  <c:v>173</c:v>
                </c:pt>
                <c:pt idx="25">
                  <c:v>157</c:v>
                </c:pt>
                <c:pt idx="26">
                  <c:v>170</c:v>
                </c:pt>
                <c:pt idx="27">
                  <c:v>164</c:v>
                </c:pt>
                <c:pt idx="28">
                  <c:v>193</c:v>
                </c:pt>
                <c:pt idx="29">
                  <c:v>166</c:v>
                </c:pt>
                <c:pt idx="30">
                  <c:v>184</c:v>
                </c:pt>
                <c:pt idx="31">
                  <c:v>140</c:v>
                </c:pt>
                <c:pt idx="32">
                  <c:v>164</c:v>
                </c:pt>
                <c:pt idx="33">
                  <c:v>159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'980034'!$B$174:$B$207</c:f>
              <c:numCache>
                <c:formatCode>General</c:formatCode>
                <c:ptCount val="34"/>
                <c:pt idx="0">
                  <c:v>-166.99</c:v>
                </c:pt>
                <c:pt idx="1">
                  <c:v>-166.92</c:v>
                </c:pt>
                <c:pt idx="2">
                  <c:v>-166.85499999999999</c:v>
                </c:pt>
                <c:pt idx="3">
                  <c:v>-166.78</c:v>
                </c:pt>
                <c:pt idx="4">
                  <c:v>-166.72499999999999</c:v>
                </c:pt>
                <c:pt idx="5">
                  <c:v>-166.66</c:v>
                </c:pt>
                <c:pt idx="6">
                  <c:v>-166.595</c:v>
                </c:pt>
                <c:pt idx="7">
                  <c:v>-166.53</c:v>
                </c:pt>
                <c:pt idx="8">
                  <c:v>-166.46</c:v>
                </c:pt>
                <c:pt idx="9">
                  <c:v>-166.4</c:v>
                </c:pt>
                <c:pt idx="10">
                  <c:v>-166.33500000000001</c:v>
                </c:pt>
                <c:pt idx="11">
                  <c:v>-166.26499999999999</c:v>
                </c:pt>
                <c:pt idx="12">
                  <c:v>-166.20500000000001</c:v>
                </c:pt>
                <c:pt idx="13">
                  <c:v>-166.14</c:v>
                </c:pt>
                <c:pt idx="14">
                  <c:v>-166.07499999999999</c:v>
                </c:pt>
                <c:pt idx="15">
                  <c:v>-166</c:v>
                </c:pt>
                <c:pt idx="16">
                  <c:v>-165.94499999999999</c:v>
                </c:pt>
                <c:pt idx="17">
                  <c:v>-165.88</c:v>
                </c:pt>
                <c:pt idx="18">
                  <c:v>-165.815</c:v>
                </c:pt>
                <c:pt idx="19">
                  <c:v>-165.75</c:v>
                </c:pt>
                <c:pt idx="20">
                  <c:v>-165.685</c:v>
                </c:pt>
                <c:pt idx="21">
                  <c:v>-165.61500000000001</c:v>
                </c:pt>
                <c:pt idx="22">
                  <c:v>-165.56</c:v>
                </c:pt>
                <c:pt idx="23">
                  <c:v>-165.49</c:v>
                </c:pt>
                <c:pt idx="24">
                  <c:v>-165.42500000000001</c:v>
                </c:pt>
                <c:pt idx="25">
                  <c:v>-165.35499999999999</c:v>
                </c:pt>
                <c:pt idx="26">
                  <c:v>-165.29499999999999</c:v>
                </c:pt>
                <c:pt idx="27">
                  <c:v>-165.22499999999999</c:v>
                </c:pt>
                <c:pt idx="28">
                  <c:v>-165.155</c:v>
                </c:pt>
                <c:pt idx="29">
                  <c:v>-165.095</c:v>
                </c:pt>
                <c:pt idx="30">
                  <c:v>-165.02500000000001</c:v>
                </c:pt>
                <c:pt idx="31">
                  <c:v>-164.97</c:v>
                </c:pt>
                <c:pt idx="32">
                  <c:v>-164.905</c:v>
                </c:pt>
                <c:pt idx="33">
                  <c:v>-164.84</c:v>
                </c:pt>
              </c:numCache>
            </c:numRef>
          </c:xVal>
          <c:yVal>
            <c:numRef>
              <c:f>'980034'!$F$174:$F$207</c:f>
              <c:numCache>
                <c:formatCode>General</c:formatCode>
                <c:ptCount val="34"/>
                <c:pt idx="0">
                  <c:v>61.505793056196836</c:v>
                </c:pt>
                <c:pt idx="1">
                  <c:v>61.505793056196836</c:v>
                </c:pt>
                <c:pt idx="2">
                  <c:v>61.505793056196836</c:v>
                </c:pt>
                <c:pt idx="3">
                  <c:v>61.505793056196836</c:v>
                </c:pt>
                <c:pt idx="4">
                  <c:v>61.505793056196836</c:v>
                </c:pt>
                <c:pt idx="5">
                  <c:v>61.505793056196836</c:v>
                </c:pt>
                <c:pt idx="6">
                  <c:v>61.505793056196836</c:v>
                </c:pt>
                <c:pt idx="7">
                  <c:v>61.505793056196836</c:v>
                </c:pt>
                <c:pt idx="8">
                  <c:v>61.505793056196836</c:v>
                </c:pt>
                <c:pt idx="9">
                  <c:v>61.505793056196836</c:v>
                </c:pt>
                <c:pt idx="10">
                  <c:v>61.505793056196836</c:v>
                </c:pt>
                <c:pt idx="11">
                  <c:v>61.505793056196836</c:v>
                </c:pt>
                <c:pt idx="12">
                  <c:v>61.505793056196836</c:v>
                </c:pt>
                <c:pt idx="13">
                  <c:v>62.489660030473466</c:v>
                </c:pt>
                <c:pt idx="14">
                  <c:v>70.010162881496967</c:v>
                </c:pt>
                <c:pt idx="15">
                  <c:v>87.890450438242041</c:v>
                </c:pt>
                <c:pt idx="16">
                  <c:v>107.26931917126946</c:v>
                </c:pt>
                <c:pt idx="17">
                  <c:v>133.59435427290549</c:v>
                </c:pt>
                <c:pt idx="18">
                  <c:v>153.2768795455741</c:v>
                </c:pt>
                <c:pt idx="19">
                  <c:v>165.55335462233424</c:v>
                </c:pt>
                <c:pt idx="20">
                  <c:v>170.42377950318587</c:v>
                </c:pt>
                <c:pt idx="21">
                  <c:v>170.51578686318607</c:v>
                </c:pt>
                <c:pt idx="22">
                  <c:v>170.51578686318607</c:v>
                </c:pt>
                <c:pt idx="23">
                  <c:v>170.51578686318607</c:v>
                </c:pt>
                <c:pt idx="24">
                  <c:v>170.51578686318607</c:v>
                </c:pt>
                <c:pt idx="25">
                  <c:v>170.51578686318607</c:v>
                </c:pt>
                <c:pt idx="26">
                  <c:v>170.51578686318607</c:v>
                </c:pt>
                <c:pt idx="27">
                  <c:v>170.51578686318607</c:v>
                </c:pt>
                <c:pt idx="28">
                  <c:v>170.51578686318607</c:v>
                </c:pt>
                <c:pt idx="29">
                  <c:v>170.51578686318607</c:v>
                </c:pt>
                <c:pt idx="30">
                  <c:v>170.51578686318607</c:v>
                </c:pt>
                <c:pt idx="31">
                  <c:v>170.51578686318607</c:v>
                </c:pt>
                <c:pt idx="32">
                  <c:v>170.51578686318607</c:v>
                </c:pt>
                <c:pt idx="33">
                  <c:v>170.51578686318607</c:v>
                </c:pt>
              </c:numCache>
            </c:numRef>
          </c:yVal>
        </c:ser>
        <c:axId val="99523968"/>
        <c:axId val="99529856"/>
      </c:scatterChart>
      <c:valAx>
        <c:axId val="99523968"/>
        <c:scaling>
          <c:orientation val="minMax"/>
        </c:scaling>
        <c:axPos val="b"/>
        <c:numFmt formatCode="General" sourceLinked="1"/>
        <c:tickLblPos val="nextTo"/>
        <c:crossAx val="99529856"/>
        <c:crosses val="autoZero"/>
        <c:crossBetween val="midCat"/>
      </c:valAx>
      <c:valAx>
        <c:axId val="99529856"/>
        <c:scaling>
          <c:orientation val="minMax"/>
        </c:scaling>
        <c:axPos val="l"/>
        <c:majorGridlines/>
        <c:numFmt formatCode="General" sourceLinked="1"/>
        <c:tickLblPos val="nextTo"/>
        <c:crossAx val="99523968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64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'980034'!$B$225:$B$248</c:f>
              <c:numCache>
                <c:formatCode>General</c:formatCode>
                <c:ptCount val="24"/>
                <c:pt idx="0">
                  <c:v>-167.14</c:v>
                </c:pt>
                <c:pt idx="1">
                  <c:v>-167.06</c:v>
                </c:pt>
                <c:pt idx="2">
                  <c:v>-166.99</c:v>
                </c:pt>
                <c:pt idx="3">
                  <c:v>-166.92500000000001</c:v>
                </c:pt>
                <c:pt idx="4">
                  <c:v>-166.87</c:v>
                </c:pt>
                <c:pt idx="5">
                  <c:v>-166.8</c:v>
                </c:pt>
                <c:pt idx="6">
                  <c:v>-166.72499999999999</c:v>
                </c:pt>
                <c:pt idx="7">
                  <c:v>-166.66</c:v>
                </c:pt>
                <c:pt idx="8">
                  <c:v>-166.60499999999999</c:v>
                </c:pt>
                <c:pt idx="9">
                  <c:v>-166.54</c:v>
                </c:pt>
                <c:pt idx="10">
                  <c:v>-166.48</c:v>
                </c:pt>
                <c:pt idx="11">
                  <c:v>-166.405</c:v>
                </c:pt>
                <c:pt idx="12">
                  <c:v>-166.34</c:v>
                </c:pt>
                <c:pt idx="13">
                  <c:v>-166.27500000000001</c:v>
                </c:pt>
                <c:pt idx="14">
                  <c:v>-166.215</c:v>
                </c:pt>
                <c:pt idx="15">
                  <c:v>-166.15</c:v>
                </c:pt>
                <c:pt idx="16">
                  <c:v>-166.09</c:v>
                </c:pt>
                <c:pt idx="17">
                  <c:v>-166.02500000000001</c:v>
                </c:pt>
                <c:pt idx="18">
                  <c:v>-165.95500000000001</c:v>
                </c:pt>
                <c:pt idx="19">
                  <c:v>-165.89</c:v>
                </c:pt>
                <c:pt idx="20">
                  <c:v>-165.82499999999999</c:v>
                </c:pt>
                <c:pt idx="21">
                  <c:v>-165.76</c:v>
                </c:pt>
                <c:pt idx="22">
                  <c:v>-165.7</c:v>
                </c:pt>
                <c:pt idx="23">
                  <c:v>-165.63499999999999</c:v>
                </c:pt>
              </c:numCache>
            </c:numRef>
          </c:xVal>
          <c:yVal>
            <c:numRef>
              <c:f>'980034'!$E$225:$E$248</c:f>
              <c:numCache>
                <c:formatCode>General</c:formatCode>
                <c:ptCount val="24"/>
                <c:pt idx="0">
                  <c:v>59</c:v>
                </c:pt>
                <c:pt idx="1">
                  <c:v>62</c:v>
                </c:pt>
                <c:pt idx="2">
                  <c:v>57</c:v>
                </c:pt>
                <c:pt idx="3">
                  <c:v>60</c:v>
                </c:pt>
                <c:pt idx="4">
                  <c:v>77</c:v>
                </c:pt>
                <c:pt idx="5">
                  <c:v>51</c:v>
                </c:pt>
                <c:pt idx="6">
                  <c:v>65</c:v>
                </c:pt>
                <c:pt idx="7">
                  <c:v>52</c:v>
                </c:pt>
                <c:pt idx="8">
                  <c:v>97</c:v>
                </c:pt>
                <c:pt idx="9">
                  <c:v>61</c:v>
                </c:pt>
                <c:pt idx="10">
                  <c:v>56</c:v>
                </c:pt>
                <c:pt idx="11">
                  <c:v>69</c:v>
                </c:pt>
                <c:pt idx="12">
                  <c:v>74</c:v>
                </c:pt>
                <c:pt idx="13">
                  <c:v>80</c:v>
                </c:pt>
                <c:pt idx="14">
                  <c:v>86</c:v>
                </c:pt>
                <c:pt idx="15">
                  <c:v>114</c:v>
                </c:pt>
                <c:pt idx="16">
                  <c:v>139</c:v>
                </c:pt>
                <c:pt idx="17">
                  <c:v>189</c:v>
                </c:pt>
                <c:pt idx="18">
                  <c:v>214</c:v>
                </c:pt>
                <c:pt idx="19">
                  <c:v>224</c:v>
                </c:pt>
                <c:pt idx="20">
                  <c:v>192</c:v>
                </c:pt>
                <c:pt idx="21">
                  <c:v>226</c:v>
                </c:pt>
                <c:pt idx="22">
                  <c:v>203</c:v>
                </c:pt>
                <c:pt idx="23">
                  <c:v>192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'980034'!$B$225:$B$248</c:f>
              <c:numCache>
                <c:formatCode>General</c:formatCode>
                <c:ptCount val="24"/>
                <c:pt idx="0">
                  <c:v>-167.14</c:v>
                </c:pt>
                <c:pt idx="1">
                  <c:v>-167.06</c:v>
                </c:pt>
                <c:pt idx="2">
                  <c:v>-166.99</c:v>
                </c:pt>
                <c:pt idx="3">
                  <c:v>-166.92500000000001</c:v>
                </c:pt>
                <c:pt idx="4">
                  <c:v>-166.87</c:v>
                </c:pt>
                <c:pt idx="5">
                  <c:v>-166.8</c:v>
                </c:pt>
                <c:pt idx="6">
                  <c:v>-166.72499999999999</c:v>
                </c:pt>
                <c:pt idx="7">
                  <c:v>-166.66</c:v>
                </c:pt>
                <c:pt idx="8">
                  <c:v>-166.60499999999999</c:v>
                </c:pt>
                <c:pt idx="9">
                  <c:v>-166.54</c:v>
                </c:pt>
                <c:pt idx="10">
                  <c:v>-166.48</c:v>
                </c:pt>
                <c:pt idx="11">
                  <c:v>-166.405</c:v>
                </c:pt>
                <c:pt idx="12">
                  <c:v>-166.34</c:v>
                </c:pt>
                <c:pt idx="13">
                  <c:v>-166.27500000000001</c:v>
                </c:pt>
                <c:pt idx="14">
                  <c:v>-166.215</c:v>
                </c:pt>
                <c:pt idx="15">
                  <c:v>-166.15</c:v>
                </c:pt>
                <c:pt idx="16">
                  <c:v>-166.09</c:v>
                </c:pt>
                <c:pt idx="17">
                  <c:v>-166.02500000000001</c:v>
                </c:pt>
                <c:pt idx="18">
                  <c:v>-165.95500000000001</c:v>
                </c:pt>
                <c:pt idx="19">
                  <c:v>-165.89</c:v>
                </c:pt>
                <c:pt idx="20">
                  <c:v>-165.82499999999999</c:v>
                </c:pt>
                <c:pt idx="21">
                  <c:v>-165.76</c:v>
                </c:pt>
                <c:pt idx="22">
                  <c:v>-165.7</c:v>
                </c:pt>
                <c:pt idx="23">
                  <c:v>-165.63499999999999</c:v>
                </c:pt>
              </c:numCache>
            </c:numRef>
          </c:xVal>
          <c:yVal>
            <c:numRef>
              <c:f>'980034'!$F$225:$F$248</c:f>
              <c:numCache>
                <c:formatCode>General</c:formatCode>
                <c:ptCount val="24"/>
                <c:pt idx="0">
                  <c:v>62.941546763401917</c:v>
                </c:pt>
                <c:pt idx="1">
                  <c:v>62.941546763401917</c:v>
                </c:pt>
                <c:pt idx="2">
                  <c:v>62.941546763401917</c:v>
                </c:pt>
                <c:pt idx="3">
                  <c:v>62.941546763401917</c:v>
                </c:pt>
                <c:pt idx="4">
                  <c:v>62.941546763401917</c:v>
                </c:pt>
                <c:pt idx="5">
                  <c:v>62.941546763401917</c:v>
                </c:pt>
                <c:pt idx="6">
                  <c:v>62.941546763401917</c:v>
                </c:pt>
                <c:pt idx="7">
                  <c:v>62.941546763401917</c:v>
                </c:pt>
                <c:pt idx="8">
                  <c:v>62.941546763401917</c:v>
                </c:pt>
                <c:pt idx="9">
                  <c:v>62.941546763401917</c:v>
                </c:pt>
                <c:pt idx="10">
                  <c:v>62.941546763401917</c:v>
                </c:pt>
                <c:pt idx="11">
                  <c:v>62.941546763401917</c:v>
                </c:pt>
                <c:pt idx="12">
                  <c:v>63.431146961705707</c:v>
                </c:pt>
                <c:pt idx="13">
                  <c:v>71.742068879643128</c:v>
                </c:pt>
                <c:pt idx="14">
                  <c:v>88.535504460536742</c:v>
                </c:pt>
                <c:pt idx="15">
                  <c:v>116.61035963453286</c:v>
                </c:pt>
                <c:pt idx="16">
                  <c:v>150.06138429162888</c:v>
                </c:pt>
                <c:pt idx="17">
                  <c:v>179.54824150816097</c:v>
                </c:pt>
                <c:pt idx="18">
                  <c:v>199.8098311709025</c:v>
                </c:pt>
                <c:pt idx="19">
                  <c:v>207.95164047089395</c:v>
                </c:pt>
                <c:pt idx="20">
                  <c:v>208.39043169451276</c:v>
                </c:pt>
                <c:pt idx="21">
                  <c:v>208.39043169451276</c:v>
                </c:pt>
                <c:pt idx="22">
                  <c:v>208.39043169451276</c:v>
                </c:pt>
                <c:pt idx="23">
                  <c:v>208.39043169451276</c:v>
                </c:pt>
              </c:numCache>
            </c:numRef>
          </c:yVal>
        </c:ser>
        <c:axId val="99547392"/>
        <c:axId val="136712192"/>
      </c:scatterChart>
      <c:valAx>
        <c:axId val="99547392"/>
        <c:scaling>
          <c:orientation val="minMax"/>
        </c:scaling>
        <c:axPos val="b"/>
        <c:numFmt formatCode="General" sourceLinked="1"/>
        <c:tickLblPos val="nextTo"/>
        <c:crossAx val="136712192"/>
        <c:crosses val="autoZero"/>
        <c:crossBetween val="midCat"/>
      </c:valAx>
      <c:valAx>
        <c:axId val="136712192"/>
        <c:scaling>
          <c:orientation val="minMax"/>
        </c:scaling>
        <c:axPos val="l"/>
        <c:majorGridlines/>
        <c:numFmt formatCode="General" sourceLinked="1"/>
        <c:tickLblPos val="nextTo"/>
        <c:crossAx val="99547392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64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'980034'!$B$276:$B$309</c:f>
              <c:numCache>
                <c:formatCode>General</c:formatCode>
                <c:ptCount val="34"/>
                <c:pt idx="0">
                  <c:v>-167.01</c:v>
                </c:pt>
                <c:pt idx="1">
                  <c:v>-166.935</c:v>
                </c:pt>
                <c:pt idx="2">
                  <c:v>-166.86500000000001</c:v>
                </c:pt>
                <c:pt idx="3">
                  <c:v>-166.8</c:v>
                </c:pt>
                <c:pt idx="4">
                  <c:v>-166.74</c:v>
                </c:pt>
                <c:pt idx="5">
                  <c:v>-166.66499999999999</c:v>
                </c:pt>
                <c:pt idx="6">
                  <c:v>-166.61</c:v>
                </c:pt>
                <c:pt idx="7">
                  <c:v>-166.54</c:v>
                </c:pt>
                <c:pt idx="8">
                  <c:v>-166.47499999999999</c:v>
                </c:pt>
                <c:pt idx="9">
                  <c:v>-166.41</c:v>
                </c:pt>
                <c:pt idx="10">
                  <c:v>-166.35</c:v>
                </c:pt>
                <c:pt idx="11">
                  <c:v>-166.27500000000001</c:v>
                </c:pt>
                <c:pt idx="12">
                  <c:v>-166.22</c:v>
                </c:pt>
                <c:pt idx="13">
                  <c:v>-166.14500000000001</c:v>
                </c:pt>
                <c:pt idx="14">
                  <c:v>-166.09</c:v>
                </c:pt>
                <c:pt idx="15">
                  <c:v>-166.02</c:v>
                </c:pt>
                <c:pt idx="16">
                  <c:v>-165.96</c:v>
                </c:pt>
                <c:pt idx="17">
                  <c:v>-165.89</c:v>
                </c:pt>
                <c:pt idx="18">
                  <c:v>-165.83</c:v>
                </c:pt>
                <c:pt idx="19">
                  <c:v>-165.76499999999999</c:v>
                </c:pt>
                <c:pt idx="20">
                  <c:v>-165.7</c:v>
                </c:pt>
                <c:pt idx="21">
                  <c:v>-165.63499999999999</c:v>
                </c:pt>
                <c:pt idx="22">
                  <c:v>-165.57</c:v>
                </c:pt>
                <c:pt idx="23">
                  <c:v>-165.505</c:v>
                </c:pt>
                <c:pt idx="24">
                  <c:v>-165.44</c:v>
                </c:pt>
                <c:pt idx="25">
                  <c:v>-165.375</c:v>
                </c:pt>
                <c:pt idx="26">
                  <c:v>-165.30500000000001</c:v>
                </c:pt>
                <c:pt idx="27">
                  <c:v>-165.245</c:v>
                </c:pt>
                <c:pt idx="28">
                  <c:v>-165.17500000000001</c:v>
                </c:pt>
                <c:pt idx="29">
                  <c:v>-165.11500000000001</c:v>
                </c:pt>
                <c:pt idx="30">
                  <c:v>-165.04499999999999</c:v>
                </c:pt>
                <c:pt idx="31">
                  <c:v>-164.98</c:v>
                </c:pt>
                <c:pt idx="32">
                  <c:v>-164.92</c:v>
                </c:pt>
                <c:pt idx="33">
                  <c:v>-164.85499999999999</c:v>
                </c:pt>
              </c:numCache>
            </c:numRef>
          </c:xVal>
          <c:yVal>
            <c:numRef>
              <c:f>'980034'!$E$276:$E$309</c:f>
              <c:numCache>
                <c:formatCode>General</c:formatCode>
                <c:ptCount val="34"/>
                <c:pt idx="0">
                  <c:v>73</c:v>
                </c:pt>
                <c:pt idx="1">
                  <c:v>66</c:v>
                </c:pt>
                <c:pt idx="2">
                  <c:v>63</c:v>
                </c:pt>
                <c:pt idx="3">
                  <c:v>55</c:v>
                </c:pt>
                <c:pt idx="4">
                  <c:v>48</c:v>
                </c:pt>
                <c:pt idx="5">
                  <c:v>73</c:v>
                </c:pt>
                <c:pt idx="6">
                  <c:v>70</c:v>
                </c:pt>
                <c:pt idx="7">
                  <c:v>57</c:v>
                </c:pt>
                <c:pt idx="8">
                  <c:v>51</c:v>
                </c:pt>
                <c:pt idx="9">
                  <c:v>73</c:v>
                </c:pt>
                <c:pt idx="10">
                  <c:v>56</c:v>
                </c:pt>
                <c:pt idx="11">
                  <c:v>64</c:v>
                </c:pt>
                <c:pt idx="12">
                  <c:v>69</c:v>
                </c:pt>
                <c:pt idx="13">
                  <c:v>59</c:v>
                </c:pt>
                <c:pt idx="14">
                  <c:v>96</c:v>
                </c:pt>
                <c:pt idx="15">
                  <c:v>86</c:v>
                </c:pt>
                <c:pt idx="16">
                  <c:v>110</c:v>
                </c:pt>
                <c:pt idx="17">
                  <c:v>122</c:v>
                </c:pt>
                <c:pt idx="18">
                  <c:v>183</c:v>
                </c:pt>
                <c:pt idx="19">
                  <c:v>158</c:v>
                </c:pt>
                <c:pt idx="20">
                  <c:v>181</c:v>
                </c:pt>
                <c:pt idx="21">
                  <c:v>172</c:v>
                </c:pt>
                <c:pt idx="22">
                  <c:v>162</c:v>
                </c:pt>
                <c:pt idx="23">
                  <c:v>151</c:v>
                </c:pt>
                <c:pt idx="24">
                  <c:v>161</c:v>
                </c:pt>
                <c:pt idx="25">
                  <c:v>165</c:v>
                </c:pt>
                <c:pt idx="26">
                  <c:v>178</c:v>
                </c:pt>
                <c:pt idx="27">
                  <c:v>161</c:v>
                </c:pt>
                <c:pt idx="28">
                  <c:v>158</c:v>
                </c:pt>
                <c:pt idx="29">
                  <c:v>174</c:v>
                </c:pt>
                <c:pt idx="30">
                  <c:v>177</c:v>
                </c:pt>
                <c:pt idx="31">
                  <c:v>174</c:v>
                </c:pt>
                <c:pt idx="32">
                  <c:v>132</c:v>
                </c:pt>
                <c:pt idx="33">
                  <c:v>171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'980034'!$B$276:$B$309</c:f>
              <c:numCache>
                <c:formatCode>General</c:formatCode>
                <c:ptCount val="34"/>
                <c:pt idx="0">
                  <c:v>-167.01</c:v>
                </c:pt>
                <c:pt idx="1">
                  <c:v>-166.935</c:v>
                </c:pt>
                <c:pt idx="2">
                  <c:v>-166.86500000000001</c:v>
                </c:pt>
                <c:pt idx="3">
                  <c:v>-166.8</c:v>
                </c:pt>
                <c:pt idx="4">
                  <c:v>-166.74</c:v>
                </c:pt>
                <c:pt idx="5">
                  <c:v>-166.66499999999999</c:v>
                </c:pt>
                <c:pt idx="6">
                  <c:v>-166.61</c:v>
                </c:pt>
                <c:pt idx="7">
                  <c:v>-166.54</c:v>
                </c:pt>
                <c:pt idx="8">
                  <c:v>-166.47499999999999</c:v>
                </c:pt>
                <c:pt idx="9">
                  <c:v>-166.41</c:v>
                </c:pt>
                <c:pt idx="10">
                  <c:v>-166.35</c:v>
                </c:pt>
                <c:pt idx="11">
                  <c:v>-166.27500000000001</c:v>
                </c:pt>
                <c:pt idx="12">
                  <c:v>-166.22</c:v>
                </c:pt>
                <c:pt idx="13">
                  <c:v>-166.14500000000001</c:v>
                </c:pt>
                <c:pt idx="14">
                  <c:v>-166.09</c:v>
                </c:pt>
                <c:pt idx="15">
                  <c:v>-166.02</c:v>
                </c:pt>
                <c:pt idx="16">
                  <c:v>-165.96</c:v>
                </c:pt>
                <c:pt idx="17">
                  <c:v>-165.89</c:v>
                </c:pt>
                <c:pt idx="18">
                  <c:v>-165.83</c:v>
                </c:pt>
                <c:pt idx="19">
                  <c:v>-165.76499999999999</c:v>
                </c:pt>
                <c:pt idx="20">
                  <c:v>-165.7</c:v>
                </c:pt>
                <c:pt idx="21">
                  <c:v>-165.63499999999999</c:v>
                </c:pt>
                <c:pt idx="22">
                  <c:v>-165.57</c:v>
                </c:pt>
                <c:pt idx="23">
                  <c:v>-165.505</c:v>
                </c:pt>
                <c:pt idx="24">
                  <c:v>-165.44</c:v>
                </c:pt>
                <c:pt idx="25">
                  <c:v>-165.375</c:v>
                </c:pt>
                <c:pt idx="26">
                  <c:v>-165.30500000000001</c:v>
                </c:pt>
                <c:pt idx="27">
                  <c:v>-165.245</c:v>
                </c:pt>
                <c:pt idx="28">
                  <c:v>-165.17500000000001</c:v>
                </c:pt>
                <c:pt idx="29">
                  <c:v>-165.11500000000001</c:v>
                </c:pt>
                <c:pt idx="30">
                  <c:v>-165.04499999999999</c:v>
                </c:pt>
                <c:pt idx="31">
                  <c:v>-164.98</c:v>
                </c:pt>
                <c:pt idx="32">
                  <c:v>-164.92</c:v>
                </c:pt>
                <c:pt idx="33">
                  <c:v>-164.85499999999999</c:v>
                </c:pt>
              </c:numCache>
            </c:numRef>
          </c:xVal>
          <c:yVal>
            <c:numRef>
              <c:f>'980034'!$F$276:$F$309</c:f>
              <c:numCache>
                <c:formatCode>General</c:formatCode>
                <c:ptCount val="34"/>
                <c:pt idx="0">
                  <c:v>61.78043656489546</c:v>
                </c:pt>
                <c:pt idx="1">
                  <c:v>61.78043656489546</c:v>
                </c:pt>
                <c:pt idx="2">
                  <c:v>61.78043656489546</c:v>
                </c:pt>
                <c:pt idx="3">
                  <c:v>61.78043656489546</c:v>
                </c:pt>
                <c:pt idx="4">
                  <c:v>61.78043656489546</c:v>
                </c:pt>
                <c:pt idx="5">
                  <c:v>61.78043656489546</c:v>
                </c:pt>
                <c:pt idx="6">
                  <c:v>61.78043656489546</c:v>
                </c:pt>
                <c:pt idx="7">
                  <c:v>61.78043656489546</c:v>
                </c:pt>
                <c:pt idx="8">
                  <c:v>61.78043656489546</c:v>
                </c:pt>
                <c:pt idx="9">
                  <c:v>61.78043656489546</c:v>
                </c:pt>
                <c:pt idx="10">
                  <c:v>61.78043656489546</c:v>
                </c:pt>
                <c:pt idx="11">
                  <c:v>61.78043656489546</c:v>
                </c:pt>
                <c:pt idx="12">
                  <c:v>61.782780317010662</c:v>
                </c:pt>
                <c:pt idx="13">
                  <c:v>66.145602275779879</c:v>
                </c:pt>
                <c:pt idx="14">
                  <c:v>74.639454806159804</c:v>
                </c:pt>
                <c:pt idx="15">
                  <c:v>91.929034307112602</c:v>
                </c:pt>
                <c:pt idx="16">
                  <c:v>112.52443725457567</c:v>
                </c:pt>
                <c:pt idx="17">
                  <c:v>136.45718833824353</c:v>
                </c:pt>
                <c:pt idx="18">
                  <c:v>151.20065822765824</c:v>
                </c:pt>
                <c:pt idx="19">
                  <c:v>161.156330425352</c:v>
                </c:pt>
                <c:pt idx="20">
                  <c:v>164.85492563322336</c:v>
                </c:pt>
                <c:pt idx="21">
                  <c:v>164.88089340192136</c:v>
                </c:pt>
                <c:pt idx="22">
                  <c:v>164.88089340192136</c:v>
                </c:pt>
                <c:pt idx="23">
                  <c:v>164.88089340192136</c:v>
                </c:pt>
                <c:pt idx="24">
                  <c:v>164.88089340192136</c:v>
                </c:pt>
                <c:pt idx="25">
                  <c:v>164.88089340192136</c:v>
                </c:pt>
                <c:pt idx="26">
                  <c:v>164.88089340192136</c:v>
                </c:pt>
                <c:pt idx="27">
                  <c:v>164.88089340192136</c:v>
                </c:pt>
                <c:pt idx="28">
                  <c:v>164.88089340192136</c:v>
                </c:pt>
                <c:pt idx="29">
                  <c:v>164.88089340192136</c:v>
                </c:pt>
                <c:pt idx="30">
                  <c:v>164.88089340192136</c:v>
                </c:pt>
                <c:pt idx="31">
                  <c:v>164.88089340192136</c:v>
                </c:pt>
                <c:pt idx="32">
                  <c:v>164.88089340192136</c:v>
                </c:pt>
                <c:pt idx="33">
                  <c:v>164.88089340192136</c:v>
                </c:pt>
              </c:numCache>
            </c:numRef>
          </c:yVal>
        </c:ser>
        <c:axId val="136718208"/>
        <c:axId val="136719744"/>
      </c:scatterChart>
      <c:valAx>
        <c:axId val="136718208"/>
        <c:scaling>
          <c:orientation val="minMax"/>
        </c:scaling>
        <c:axPos val="b"/>
        <c:numFmt formatCode="General" sourceLinked="1"/>
        <c:tickLblPos val="nextTo"/>
        <c:crossAx val="136719744"/>
        <c:crosses val="autoZero"/>
        <c:crossBetween val="midCat"/>
      </c:valAx>
      <c:valAx>
        <c:axId val="136719744"/>
        <c:scaling>
          <c:orientation val="minMax"/>
        </c:scaling>
        <c:axPos val="l"/>
        <c:majorGridlines/>
        <c:numFmt formatCode="General" sourceLinked="1"/>
        <c:tickLblPos val="nextTo"/>
        <c:crossAx val="136718208"/>
        <c:crosses val="autoZero"/>
        <c:crossBetween val="midCat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64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'980034'!$B$327:$B$360</c:f>
              <c:numCache>
                <c:formatCode>General</c:formatCode>
                <c:ptCount val="34"/>
                <c:pt idx="0">
                  <c:v>-168.65</c:v>
                </c:pt>
                <c:pt idx="1">
                  <c:v>-168.57</c:v>
                </c:pt>
                <c:pt idx="2">
                  <c:v>-168.51</c:v>
                </c:pt>
                <c:pt idx="3">
                  <c:v>-168.435</c:v>
                </c:pt>
                <c:pt idx="4">
                  <c:v>-168.375</c:v>
                </c:pt>
                <c:pt idx="5">
                  <c:v>-168.315</c:v>
                </c:pt>
                <c:pt idx="6">
                  <c:v>-168.25</c:v>
                </c:pt>
                <c:pt idx="7">
                  <c:v>-168.185</c:v>
                </c:pt>
                <c:pt idx="8">
                  <c:v>-168.11500000000001</c:v>
                </c:pt>
                <c:pt idx="9">
                  <c:v>-168.04499999999999</c:v>
                </c:pt>
                <c:pt idx="10">
                  <c:v>-167.99</c:v>
                </c:pt>
                <c:pt idx="11">
                  <c:v>-167.92</c:v>
                </c:pt>
                <c:pt idx="12">
                  <c:v>-167.86</c:v>
                </c:pt>
                <c:pt idx="13">
                  <c:v>-167.785</c:v>
                </c:pt>
                <c:pt idx="14">
                  <c:v>-167.73</c:v>
                </c:pt>
                <c:pt idx="15">
                  <c:v>-167.66</c:v>
                </c:pt>
                <c:pt idx="16">
                  <c:v>-167.6</c:v>
                </c:pt>
                <c:pt idx="17">
                  <c:v>-167.535</c:v>
                </c:pt>
                <c:pt idx="18">
                  <c:v>-167.47</c:v>
                </c:pt>
                <c:pt idx="19">
                  <c:v>-167.4</c:v>
                </c:pt>
                <c:pt idx="20">
                  <c:v>-167.34</c:v>
                </c:pt>
                <c:pt idx="21">
                  <c:v>-167.27500000000001</c:v>
                </c:pt>
                <c:pt idx="22">
                  <c:v>-167.20500000000001</c:v>
                </c:pt>
                <c:pt idx="23">
                  <c:v>-167.14</c:v>
                </c:pt>
                <c:pt idx="24">
                  <c:v>-167.07</c:v>
                </c:pt>
                <c:pt idx="25">
                  <c:v>-167.02</c:v>
                </c:pt>
                <c:pt idx="26">
                  <c:v>-166.94499999999999</c:v>
                </c:pt>
                <c:pt idx="27">
                  <c:v>-166.88499999999999</c:v>
                </c:pt>
                <c:pt idx="28">
                  <c:v>-166.80500000000001</c:v>
                </c:pt>
                <c:pt idx="29">
                  <c:v>-166.75</c:v>
                </c:pt>
                <c:pt idx="30">
                  <c:v>-166.69</c:v>
                </c:pt>
                <c:pt idx="31">
                  <c:v>-166.625</c:v>
                </c:pt>
                <c:pt idx="32">
                  <c:v>-166.56</c:v>
                </c:pt>
                <c:pt idx="33">
                  <c:v>-166.49</c:v>
                </c:pt>
              </c:numCache>
            </c:numRef>
          </c:xVal>
          <c:yVal>
            <c:numRef>
              <c:f>'980034'!$E$327:$E$360</c:f>
              <c:numCache>
                <c:formatCode>General</c:formatCode>
                <c:ptCount val="34"/>
                <c:pt idx="0">
                  <c:v>56</c:v>
                </c:pt>
                <c:pt idx="1">
                  <c:v>59</c:v>
                </c:pt>
                <c:pt idx="2">
                  <c:v>57</c:v>
                </c:pt>
                <c:pt idx="3">
                  <c:v>58</c:v>
                </c:pt>
                <c:pt idx="4">
                  <c:v>63</c:v>
                </c:pt>
                <c:pt idx="5">
                  <c:v>46</c:v>
                </c:pt>
                <c:pt idx="6">
                  <c:v>72</c:v>
                </c:pt>
                <c:pt idx="7">
                  <c:v>60</c:v>
                </c:pt>
                <c:pt idx="8">
                  <c:v>61</c:v>
                </c:pt>
                <c:pt idx="9">
                  <c:v>75</c:v>
                </c:pt>
                <c:pt idx="10">
                  <c:v>74</c:v>
                </c:pt>
                <c:pt idx="11">
                  <c:v>57</c:v>
                </c:pt>
                <c:pt idx="12">
                  <c:v>62</c:v>
                </c:pt>
                <c:pt idx="13">
                  <c:v>68</c:v>
                </c:pt>
                <c:pt idx="14">
                  <c:v>79</c:v>
                </c:pt>
                <c:pt idx="15">
                  <c:v>75</c:v>
                </c:pt>
                <c:pt idx="16">
                  <c:v>104</c:v>
                </c:pt>
                <c:pt idx="17">
                  <c:v>107</c:v>
                </c:pt>
                <c:pt idx="18">
                  <c:v>122</c:v>
                </c:pt>
                <c:pt idx="19">
                  <c:v>103</c:v>
                </c:pt>
                <c:pt idx="20">
                  <c:v>119</c:v>
                </c:pt>
                <c:pt idx="21">
                  <c:v>111</c:v>
                </c:pt>
                <c:pt idx="22">
                  <c:v>98</c:v>
                </c:pt>
                <c:pt idx="23">
                  <c:v>92</c:v>
                </c:pt>
                <c:pt idx="24">
                  <c:v>90</c:v>
                </c:pt>
                <c:pt idx="25">
                  <c:v>89</c:v>
                </c:pt>
                <c:pt idx="26">
                  <c:v>77</c:v>
                </c:pt>
                <c:pt idx="27">
                  <c:v>87</c:v>
                </c:pt>
                <c:pt idx="28">
                  <c:v>95</c:v>
                </c:pt>
                <c:pt idx="29">
                  <c:v>103</c:v>
                </c:pt>
                <c:pt idx="30">
                  <c:v>97</c:v>
                </c:pt>
                <c:pt idx="31">
                  <c:v>92</c:v>
                </c:pt>
                <c:pt idx="32">
                  <c:v>83</c:v>
                </c:pt>
                <c:pt idx="33">
                  <c:v>90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'980034'!$B$327:$B$360</c:f>
              <c:numCache>
                <c:formatCode>General</c:formatCode>
                <c:ptCount val="34"/>
                <c:pt idx="0">
                  <c:v>-168.65</c:v>
                </c:pt>
                <c:pt idx="1">
                  <c:v>-168.57</c:v>
                </c:pt>
                <c:pt idx="2">
                  <c:v>-168.51</c:v>
                </c:pt>
                <c:pt idx="3">
                  <c:v>-168.435</c:v>
                </c:pt>
                <c:pt idx="4">
                  <c:v>-168.375</c:v>
                </c:pt>
                <c:pt idx="5">
                  <c:v>-168.315</c:v>
                </c:pt>
                <c:pt idx="6">
                  <c:v>-168.25</c:v>
                </c:pt>
                <c:pt idx="7">
                  <c:v>-168.185</c:v>
                </c:pt>
                <c:pt idx="8">
                  <c:v>-168.11500000000001</c:v>
                </c:pt>
                <c:pt idx="9">
                  <c:v>-168.04499999999999</c:v>
                </c:pt>
                <c:pt idx="10">
                  <c:v>-167.99</c:v>
                </c:pt>
                <c:pt idx="11">
                  <c:v>-167.92</c:v>
                </c:pt>
                <c:pt idx="12">
                  <c:v>-167.86</c:v>
                </c:pt>
                <c:pt idx="13">
                  <c:v>-167.785</c:v>
                </c:pt>
                <c:pt idx="14">
                  <c:v>-167.73</c:v>
                </c:pt>
                <c:pt idx="15">
                  <c:v>-167.66</c:v>
                </c:pt>
                <c:pt idx="16">
                  <c:v>-167.6</c:v>
                </c:pt>
                <c:pt idx="17">
                  <c:v>-167.535</c:v>
                </c:pt>
                <c:pt idx="18">
                  <c:v>-167.47</c:v>
                </c:pt>
                <c:pt idx="19">
                  <c:v>-167.4</c:v>
                </c:pt>
                <c:pt idx="20">
                  <c:v>-167.34</c:v>
                </c:pt>
                <c:pt idx="21">
                  <c:v>-167.27500000000001</c:v>
                </c:pt>
                <c:pt idx="22">
                  <c:v>-167.20500000000001</c:v>
                </c:pt>
                <c:pt idx="23">
                  <c:v>-167.14</c:v>
                </c:pt>
                <c:pt idx="24">
                  <c:v>-167.07</c:v>
                </c:pt>
                <c:pt idx="25">
                  <c:v>-167.02</c:v>
                </c:pt>
                <c:pt idx="26">
                  <c:v>-166.94499999999999</c:v>
                </c:pt>
                <c:pt idx="27">
                  <c:v>-166.88499999999999</c:v>
                </c:pt>
                <c:pt idx="28">
                  <c:v>-166.80500000000001</c:v>
                </c:pt>
                <c:pt idx="29">
                  <c:v>-166.75</c:v>
                </c:pt>
                <c:pt idx="30">
                  <c:v>-166.69</c:v>
                </c:pt>
                <c:pt idx="31">
                  <c:v>-166.625</c:v>
                </c:pt>
                <c:pt idx="32">
                  <c:v>-166.56</c:v>
                </c:pt>
                <c:pt idx="33">
                  <c:v>-166.49</c:v>
                </c:pt>
              </c:numCache>
            </c:numRef>
          </c:xVal>
          <c:yVal>
            <c:numRef>
              <c:f>'980034'!$F$327:$F$360</c:f>
              <c:numCache>
                <c:formatCode>General</c:formatCode>
                <c:ptCount val="34"/>
                <c:pt idx="0">
                  <c:v>60.507117806827118</c:v>
                </c:pt>
                <c:pt idx="1">
                  <c:v>60.507117806827118</c:v>
                </c:pt>
                <c:pt idx="2">
                  <c:v>60.507117806827118</c:v>
                </c:pt>
                <c:pt idx="3">
                  <c:v>60.507117806827118</c:v>
                </c:pt>
                <c:pt idx="4">
                  <c:v>60.507117806827118</c:v>
                </c:pt>
                <c:pt idx="5">
                  <c:v>60.507117806827118</c:v>
                </c:pt>
                <c:pt idx="6">
                  <c:v>60.507117806827118</c:v>
                </c:pt>
                <c:pt idx="7">
                  <c:v>60.507117806827118</c:v>
                </c:pt>
                <c:pt idx="8">
                  <c:v>60.507117806827118</c:v>
                </c:pt>
                <c:pt idx="9">
                  <c:v>60.507117806827118</c:v>
                </c:pt>
                <c:pt idx="10">
                  <c:v>60.507117806827118</c:v>
                </c:pt>
                <c:pt idx="11">
                  <c:v>60.507117806827118</c:v>
                </c:pt>
                <c:pt idx="12">
                  <c:v>61.554516763234247</c:v>
                </c:pt>
                <c:pt idx="13">
                  <c:v>67.42437437483288</c:v>
                </c:pt>
                <c:pt idx="14">
                  <c:v>75.010056615184467</c:v>
                </c:pt>
                <c:pt idx="15">
                  <c:v>86.292567243578475</c:v>
                </c:pt>
                <c:pt idx="16">
                  <c:v>92.667826972299537</c:v>
                </c:pt>
                <c:pt idx="17">
                  <c:v>95.845812899801516</c:v>
                </c:pt>
                <c:pt idx="18">
                  <c:v>96.043801227050778</c:v>
                </c:pt>
                <c:pt idx="19">
                  <c:v>96.043801227050778</c:v>
                </c:pt>
                <c:pt idx="20">
                  <c:v>96.043801227050778</c:v>
                </c:pt>
                <c:pt idx="21">
                  <c:v>96.043801227050778</c:v>
                </c:pt>
                <c:pt idx="22">
                  <c:v>96.043801227050778</c:v>
                </c:pt>
                <c:pt idx="23">
                  <c:v>96.043801227050778</c:v>
                </c:pt>
                <c:pt idx="24">
                  <c:v>96.043801227050778</c:v>
                </c:pt>
                <c:pt idx="25">
                  <c:v>96.043801227050778</c:v>
                </c:pt>
                <c:pt idx="26">
                  <c:v>96.043801227050778</c:v>
                </c:pt>
                <c:pt idx="27">
                  <c:v>96.043801227050778</c:v>
                </c:pt>
                <c:pt idx="28">
                  <c:v>96.043801227050778</c:v>
                </c:pt>
                <c:pt idx="29">
                  <c:v>96.043801227050778</c:v>
                </c:pt>
                <c:pt idx="30">
                  <c:v>96.043801227050778</c:v>
                </c:pt>
                <c:pt idx="31">
                  <c:v>96.043801227050778</c:v>
                </c:pt>
                <c:pt idx="32">
                  <c:v>96.043801227050778</c:v>
                </c:pt>
                <c:pt idx="33">
                  <c:v>96.043801227050778</c:v>
                </c:pt>
              </c:numCache>
            </c:numRef>
          </c:yVal>
        </c:ser>
        <c:axId val="137436160"/>
        <c:axId val="137442048"/>
      </c:scatterChart>
      <c:valAx>
        <c:axId val="137436160"/>
        <c:scaling>
          <c:orientation val="minMax"/>
        </c:scaling>
        <c:axPos val="b"/>
        <c:numFmt formatCode="General" sourceLinked="1"/>
        <c:tickLblPos val="nextTo"/>
        <c:crossAx val="137442048"/>
        <c:crosses val="autoZero"/>
        <c:crossBetween val="midCat"/>
      </c:valAx>
      <c:valAx>
        <c:axId val="137442048"/>
        <c:scaling>
          <c:orientation val="minMax"/>
        </c:scaling>
        <c:axPos val="l"/>
        <c:majorGridlines/>
        <c:numFmt formatCode="General" sourceLinked="1"/>
        <c:tickLblPos val="nextTo"/>
        <c:crossAx val="137436160"/>
        <c:crosses val="autoZero"/>
        <c:crossBetween val="midCat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64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'980034'!$B$378:$B$411</c:f>
              <c:numCache>
                <c:formatCode>General</c:formatCode>
                <c:ptCount val="34"/>
                <c:pt idx="0">
                  <c:v>-168.905</c:v>
                </c:pt>
                <c:pt idx="1">
                  <c:v>-168.82499999999999</c:v>
                </c:pt>
                <c:pt idx="2">
                  <c:v>-168.755</c:v>
                </c:pt>
                <c:pt idx="3">
                  <c:v>-168.69</c:v>
                </c:pt>
                <c:pt idx="4">
                  <c:v>-168.63</c:v>
                </c:pt>
                <c:pt idx="5">
                  <c:v>-168.565</c:v>
                </c:pt>
                <c:pt idx="6">
                  <c:v>-168.5</c:v>
                </c:pt>
                <c:pt idx="7">
                  <c:v>-168.435</c:v>
                </c:pt>
                <c:pt idx="8">
                  <c:v>-168.37</c:v>
                </c:pt>
                <c:pt idx="9">
                  <c:v>-168.29</c:v>
                </c:pt>
                <c:pt idx="10">
                  <c:v>-168.24</c:v>
                </c:pt>
                <c:pt idx="11">
                  <c:v>-168.17500000000001</c:v>
                </c:pt>
                <c:pt idx="12">
                  <c:v>-168.10499999999999</c:v>
                </c:pt>
                <c:pt idx="13">
                  <c:v>-168.04</c:v>
                </c:pt>
                <c:pt idx="14">
                  <c:v>-167.98</c:v>
                </c:pt>
                <c:pt idx="15">
                  <c:v>-167.905</c:v>
                </c:pt>
                <c:pt idx="16">
                  <c:v>-167.845</c:v>
                </c:pt>
                <c:pt idx="17">
                  <c:v>-167.77500000000001</c:v>
                </c:pt>
                <c:pt idx="18">
                  <c:v>-167.715</c:v>
                </c:pt>
                <c:pt idx="19">
                  <c:v>-167.655</c:v>
                </c:pt>
                <c:pt idx="20">
                  <c:v>-167.58500000000001</c:v>
                </c:pt>
                <c:pt idx="21">
                  <c:v>-167.51499999999999</c:v>
                </c:pt>
                <c:pt idx="22">
                  <c:v>-167.46</c:v>
                </c:pt>
                <c:pt idx="23">
                  <c:v>-167.39500000000001</c:v>
                </c:pt>
                <c:pt idx="24">
                  <c:v>-167.32499999999999</c:v>
                </c:pt>
                <c:pt idx="25">
                  <c:v>-167.26</c:v>
                </c:pt>
                <c:pt idx="26">
                  <c:v>-167.19499999999999</c:v>
                </c:pt>
                <c:pt idx="27">
                  <c:v>-167.13</c:v>
                </c:pt>
                <c:pt idx="28">
                  <c:v>-167.06</c:v>
                </c:pt>
                <c:pt idx="29">
                  <c:v>-167</c:v>
                </c:pt>
                <c:pt idx="30">
                  <c:v>-166.94</c:v>
                </c:pt>
                <c:pt idx="31">
                  <c:v>-166.875</c:v>
                </c:pt>
                <c:pt idx="32">
                  <c:v>-166.80500000000001</c:v>
                </c:pt>
                <c:pt idx="33">
                  <c:v>-166.73500000000001</c:v>
                </c:pt>
              </c:numCache>
            </c:numRef>
          </c:xVal>
          <c:yVal>
            <c:numRef>
              <c:f>'980034'!$E$378:$E$411</c:f>
              <c:numCache>
                <c:formatCode>General</c:formatCode>
                <c:ptCount val="34"/>
                <c:pt idx="0">
                  <c:v>73</c:v>
                </c:pt>
                <c:pt idx="1">
                  <c:v>60</c:v>
                </c:pt>
                <c:pt idx="2">
                  <c:v>58</c:v>
                </c:pt>
                <c:pt idx="3">
                  <c:v>71</c:v>
                </c:pt>
                <c:pt idx="4">
                  <c:v>63</c:v>
                </c:pt>
                <c:pt idx="5">
                  <c:v>67</c:v>
                </c:pt>
                <c:pt idx="6">
                  <c:v>61</c:v>
                </c:pt>
                <c:pt idx="7">
                  <c:v>66</c:v>
                </c:pt>
                <c:pt idx="8">
                  <c:v>69</c:v>
                </c:pt>
                <c:pt idx="9">
                  <c:v>61</c:v>
                </c:pt>
                <c:pt idx="10">
                  <c:v>65</c:v>
                </c:pt>
                <c:pt idx="11">
                  <c:v>59</c:v>
                </c:pt>
                <c:pt idx="12">
                  <c:v>56</c:v>
                </c:pt>
                <c:pt idx="13">
                  <c:v>93</c:v>
                </c:pt>
                <c:pt idx="14">
                  <c:v>89</c:v>
                </c:pt>
                <c:pt idx="15">
                  <c:v>111</c:v>
                </c:pt>
                <c:pt idx="16">
                  <c:v>164</c:v>
                </c:pt>
                <c:pt idx="17">
                  <c:v>193</c:v>
                </c:pt>
                <c:pt idx="18">
                  <c:v>181</c:v>
                </c:pt>
                <c:pt idx="19">
                  <c:v>213</c:v>
                </c:pt>
                <c:pt idx="20">
                  <c:v>203</c:v>
                </c:pt>
                <c:pt idx="21">
                  <c:v>211</c:v>
                </c:pt>
                <c:pt idx="22">
                  <c:v>162</c:v>
                </c:pt>
                <c:pt idx="23">
                  <c:v>195</c:v>
                </c:pt>
                <c:pt idx="24">
                  <c:v>201</c:v>
                </c:pt>
                <c:pt idx="25">
                  <c:v>174</c:v>
                </c:pt>
                <c:pt idx="26">
                  <c:v>159</c:v>
                </c:pt>
                <c:pt idx="27">
                  <c:v>178</c:v>
                </c:pt>
                <c:pt idx="28">
                  <c:v>181</c:v>
                </c:pt>
                <c:pt idx="29">
                  <c:v>171</c:v>
                </c:pt>
                <c:pt idx="30">
                  <c:v>132</c:v>
                </c:pt>
                <c:pt idx="31">
                  <c:v>179</c:v>
                </c:pt>
                <c:pt idx="32">
                  <c:v>170</c:v>
                </c:pt>
                <c:pt idx="33">
                  <c:v>143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'980034'!$B$378:$B$411</c:f>
              <c:numCache>
                <c:formatCode>General</c:formatCode>
                <c:ptCount val="34"/>
                <c:pt idx="0">
                  <c:v>-168.905</c:v>
                </c:pt>
                <c:pt idx="1">
                  <c:v>-168.82499999999999</c:v>
                </c:pt>
                <c:pt idx="2">
                  <c:v>-168.755</c:v>
                </c:pt>
                <c:pt idx="3">
                  <c:v>-168.69</c:v>
                </c:pt>
                <c:pt idx="4">
                  <c:v>-168.63</c:v>
                </c:pt>
                <c:pt idx="5">
                  <c:v>-168.565</c:v>
                </c:pt>
                <c:pt idx="6">
                  <c:v>-168.5</c:v>
                </c:pt>
                <c:pt idx="7">
                  <c:v>-168.435</c:v>
                </c:pt>
                <c:pt idx="8">
                  <c:v>-168.37</c:v>
                </c:pt>
                <c:pt idx="9">
                  <c:v>-168.29</c:v>
                </c:pt>
                <c:pt idx="10">
                  <c:v>-168.24</c:v>
                </c:pt>
                <c:pt idx="11">
                  <c:v>-168.17500000000001</c:v>
                </c:pt>
                <c:pt idx="12">
                  <c:v>-168.10499999999999</c:v>
                </c:pt>
                <c:pt idx="13">
                  <c:v>-168.04</c:v>
                </c:pt>
                <c:pt idx="14">
                  <c:v>-167.98</c:v>
                </c:pt>
                <c:pt idx="15">
                  <c:v>-167.905</c:v>
                </c:pt>
                <c:pt idx="16">
                  <c:v>-167.845</c:v>
                </c:pt>
                <c:pt idx="17">
                  <c:v>-167.77500000000001</c:v>
                </c:pt>
                <c:pt idx="18">
                  <c:v>-167.715</c:v>
                </c:pt>
                <c:pt idx="19">
                  <c:v>-167.655</c:v>
                </c:pt>
                <c:pt idx="20">
                  <c:v>-167.58500000000001</c:v>
                </c:pt>
                <c:pt idx="21">
                  <c:v>-167.51499999999999</c:v>
                </c:pt>
                <c:pt idx="22">
                  <c:v>-167.46</c:v>
                </c:pt>
                <c:pt idx="23">
                  <c:v>-167.39500000000001</c:v>
                </c:pt>
                <c:pt idx="24">
                  <c:v>-167.32499999999999</c:v>
                </c:pt>
                <c:pt idx="25">
                  <c:v>-167.26</c:v>
                </c:pt>
                <c:pt idx="26">
                  <c:v>-167.19499999999999</c:v>
                </c:pt>
                <c:pt idx="27">
                  <c:v>-167.13</c:v>
                </c:pt>
                <c:pt idx="28">
                  <c:v>-167.06</c:v>
                </c:pt>
                <c:pt idx="29">
                  <c:v>-167</c:v>
                </c:pt>
                <c:pt idx="30">
                  <c:v>-166.94</c:v>
                </c:pt>
                <c:pt idx="31">
                  <c:v>-166.875</c:v>
                </c:pt>
                <c:pt idx="32">
                  <c:v>-166.80500000000001</c:v>
                </c:pt>
                <c:pt idx="33">
                  <c:v>-166.73500000000001</c:v>
                </c:pt>
              </c:numCache>
            </c:numRef>
          </c:xVal>
          <c:yVal>
            <c:numRef>
              <c:f>'980034'!$F$378:$F$411</c:f>
              <c:numCache>
                <c:formatCode>General</c:formatCode>
                <c:ptCount val="34"/>
                <c:pt idx="0">
                  <c:v>63.968604222117008</c:v>
                </c:pt>
                <c:pt idx="1">
                  <c:v>63.968604222117008</c:v>
                </c:pt>
                <c:pt idx="2">
                  <c:v>63.968604222117008</c:v>
                </c:pt>
                <c:pt idx="3">
                  <c:v>63.968604222117008</c:v>
                </c:pt>
                <c:pt idx="4">
                  <c:v>63.968604222117008</c:v>
                </c:pt>
                <c:pt idx="5">
                  <c:v>63.968604222117008</c:v>
                </c:pt>
                <c:pt idx="6">
                  <c:v>63.968604222117008</c:v>
                </c:pt>
                <c:pt idx="7">
                  <c:v>63.968604222117008</c:v>
                </c:pt>
                <c:pt idx="8">
                  <c:v>63.968604222117008</c:v>
                </c:pt>
                <c:pt idx="9">
                  <c:v>63.968604222117008</c:v>
                </c:pt>
                <c:pt idx="10">
                  <c:v>63.968604222117008</c:v>
                </c:pt>
                <c:pt idx="11">
                  <c:v>63.968604222117008</c:v>
                </c:pt>
                <c:pt idx="12">
                  <c:v>64.469677240645836</c:v>
                </c:pt>
                <c:pt idx="13">
                  <c:v>73.351985793199873</c:v>
                </c:pt>
                <c:pt idx="14">
                  <c:v>91.399110499210437</c:v>
                </c:pt>
                <c:pt idx="15">
                  <c:v>126.83505059431062</c:v>
                </c:pt>
                <c:pt idx="16">
                  <c:v>152.72467662911345</c:v>
                </c:pt>
                <c:pt idx="17">
                  <c:v>170.9802479386164</c:v>
                </c:pt>
                <c:pt idx="18">
                  <c:v>176.38588700582292</c:v>
                </c:pt>
                <c:pt idx="19">
                  <c:v>176.41023878628988</c:v>
                </c:pt>
                <c:pt idx="20">
                  <c:v>176.41023878628988</c:v>
                </c:pt>
                <c:pt idx="21">
                  <c:v>176.41023878628988</c:v>
                </c:pt>
                <c:pt idx="22">
                  <c:v>176.41023878628988</c:v>
                </c:pt>
                <c:pt idx="23">
                  <c:v>176.41023878628988</c:v>
                </c:pt>
                <c:pt idx="24">
                  <c:v>176.41023878628988</c:v>
                </c:pt>
                <c:pt idx="25">
                  <c:v>176.41023878628988</c:v>
                </c:pt>
                <c:pt idx="26">
                  <c:v>176.41023878628988</c:v>
                </c:pt>
                <c:pt idx="27">
                  <c:v>176.41023878628988</c:v>
                </c:pt>
                <c:pt idx="28">
                  <c:v>176.41023878628988</c:v>
                </c:pt>
                <c:pt idx="29">
                  <c:v>176.41023878628988</c:v>
                </c:pt>
                <c:pt idx="30">
                  <c:v>176.41023878628988</c:v>
                </c:pt>
                <c:pt idx="31">
                  <c:v>176.41023878628988</c:v>
                </c:pt>
                <c:pt idx="32">
                  <c:v>176.41023878628988</c:v>
                </c:pt>
                <c:pt idx="33">
                  <c:v>176.41023878628988</c:v>
                </c:pt>
              </c:numCache>
            </c:numRef>
          </c:yVal>
        </c:ser>
        <c:axId val="137470336"/>
        <c:axId val="137471872"/>
      </c:scatterChart>
      <c:valAx>
        <c:axId val="137470336"/>
        <c:scaling>
          <c:orientation val="minMax"/>
        </c:scaling>
        <c:axPos val="b"/>
        <c:numFmt formatCode="General" sourceLinked="1"/>
        <c:tickLblPos val="nextTo"/>
        <c:crossAx val="137471872"/>
        <c:crosses val="autoZero"/>
        <c:crossBetween val="midCat"/>
      </c:valAx>
      <c:valAx>
        <c:axId val="137471872"/>
        <c:scaling>
          <c:orientation val="minMax"/>
        </c:scaling>
        <c:axPos val="l"/>
        <c:majorGridlines/>
        <c:numFmt formatCode="General" sourceLinked="1"/>
        <c:tickLblPos val="nextTo"/>
        <c:crossAx val="137470336"/>
        <c:crosses val="autoZero"/>
        <c:crossBetween val="midCat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5923665791776017E-2"/>
          <c:y val="7.4548702245552628E-2"/>
          <c:w val="0.85679286964129564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'980034'!$B$429:$B$462</c:f>
              <c:numCache>
                <c:formatCode>General</c:formatCode>
                <c:ptCount val="34"/>
                <c:pt idx="0">
                  <c:v>-168.12</c:v>
                </c:pt>
                <c:pt idx="1">
                  <c:v>-168.05</c:v>
                </c:pt>
                <c:pt idx="2">
                  <c:v>-167.98</c:v>
                </c:pt>
                <c:pt idx="3">
                  <c:v>-167.91</c:v>
                </c:pt>
                <c:pt idx="4">
                  <c:v>-167.85</c:v>
                </c:pt>
                <c:pt idx="5">
                  <c:v>-167.78</c:v>
                </c:pt>
                <c:pt idx="6">
                  <c:v>-167.715</c:v>
                </c:pt>
                <c:pt idx="7">
                  <c:v>-167.655</c:v>
                </c:pt>
                <c:pt idx="8">
                  <c:v>-167.59</c:v>
                </c:pt>
                <c:pt idx="9">
                  <c:v>-167.52</c:v>
                </c:pt>
                <c:pt idx="10">
                  <c:v>-167.45500000000001</c:v>
                </c:pt>
                <c:pt idx="11">
                  <c:v>-167.39500000000001</c:v>
                </c:pt>
                <c:pt idx="12">
                  <c:v>-167.33</c:v>
                </c:pt>
                <c:pt idx="13">
                  <c:v>-167.26</c:v>
                </c:pt>
                <c:pt idx="14">
                  <c:v>-167.2</c:v>
                </c:pt>
                <c:pt idx="15">
                  <c:v>-167.13</c:v>
                </c:pt>
                <c:pt idx="16">
                  <c:v>-167.06</c:v>
                </c:pt>
                <c:pt idx="17">
                  <c:v>-167</c:v>
                </c:pt>
                <c:pt idx="18">
                  <c:v>-166.94</c:v>
                </c:pt>
                <c:pt idx="19">
                  <c:v>-166.86500000000001</c:v>
                </c:pt>
                <c:pt idx="20">
                  <c:v>-166.8</c:v>
                </c:pt>
                <c:pt idx="21">
                  <c:v>-166.73500000000001</c:v>
                </c:pt>
                <c:pt idx="22">
                  <c:v>-166.68</c:v>
                </c:pt>
                <c:pt idx="23">
                  <c:v>-166.60499999999999</c:v>
                </c:pt>
                <c:pt idx="24">
                  <c:v>-166.54499999999999</c:v>
                </c:pt>
                <c:pt idx="25">
                  <c:v>-166.48500000000001</c:v>
                </c:pt>
                <c:pt idx="26">
                  <c:v>-166.42</c:v>
                </c:pt>
                <c:pt idx="27">
                  <c:v>-166.35499999999999</c:v>
                </c:pt>
                <c:pt idx="28">
                  <c:v>-166.285</c:v>
                </c:pt>
                <c:pt idx="29">
                  <c:v>-166.22</c:v>
                </c:pt>
                <c:pt idx="30">
                  <c:v>-166.155</c:v>
                </c:pt>
                <c:pt idx="31">
                  <c:v>-166.09</c:v>
                </c:pt>
                <c:pt idx="32">
                  <c:v>-166.03</c:v>
                </c:pt>
                <c:pt idx="33">
                  <c:v>-165.965</c:v>
                </c:pt>
              </c:numCache>
            </c:numRef>
          </c:xVal>
          <c:yVal>
            <c:numRef>
              <c:f>'980034'!$E$429:$E$462</c:f>
              <c:numCache>
                <c:formatCode>General</c:formatCode>
                <c:ptCount val="34"/>
                <c:pt idx="0">
                  <c:v>49</c:v>
                </c:pt>
                <c:pt idx="1">
                  <c:v>80</c:v>
                </c:pt>
                <c:pt idx="2">
                  <c:v>61</c:v>
                </c:pt>
                <c:pt idx="3">
                  <c:v>70</c:v>
                </c:pt>
                <c:pt idx="4">
                  <c:v>69</c:v>
                </c:pt>
                <c:pt idx="5">
                  <c:v>66</c:v>
                </c:pt>
                <c:pt idx="6">
                  <c:v>72</c:v>
                </c:pt>
                <c:pt idx="7">
                  <c:v>41</c:v>
                </c:pt>
                <c:pt idx="8">
                  <c:v>72</c:v>
                </c:pt>
                <c:pt idx="9">
                  <c:v>57</c:v>
                </c:pt>
                <c:pt idx="10">
                  <c:v>67</c:v>
                </c:pt>
                <c:pt idx="11">
                  <c:v>71</c:v>
                </c:pt>
                <c:pt idx="12">
                  <c:v>76</c:v>
                </c:pt>
                <c:pt idx="13">
                  <c:v>74</c:v>
                </c:pt>
                <c:pt idx="14">
                  <c:v>86</c:v>
                </c:pt>
                <c:pt idx="15">
                  <c:v>90</c:v>
                </c:pt>
                <c:pt idx="16">
                  <c:v>141</c:v>
                </c:pt>
                <c:pt idx="17">
                  <c:v>136</c:v>
                </c:pt>
                <c:pt idx="18">
                  <c:v>154</c:v>
                </c:pt>
                <c:pt idx="19">
                  <c:v>172</c:v>
                </c:pt>
                <c:pt idx="20">
                  <c:v>222</c:v>
                </c:pt>
                <c:pt idx="21">
                  <c:v>187</c:v>
                </c:pt>
                <c:pt idx="22">
                  <c:v>188</c:v>
                </c:pt>
                <c:pt idx="23">
                  <c:v>183</c:v>
                </c:pt>
                <c:pt idx="24">
                  <c:v>161</c:v>
                </c:pt>
                <c:pt idx="25">
                  <c:v>192</c:v>
                </c:pt>
                <c:pt idx="26">
                  <c:v>191</c:v>
                </c:pt>
                <c:pt idx="27">
                  <c:v>187</c:v>
                </c:pt>
                <c:pt idx="28">
                  <c:v>172</c:v>
                </c:pt>
                <c:pt idx="29">
                  <c:v>181</c:v>
                </c:pt>
                <c:pt idx="30">
                  <c:v>171</c:v>
                </c:pt>
                <c:pt idx="31">
                  <c:v>163</c:v>
                </c:pt>
                <c:pt idx="32">
                  <c:v>174</c:v>
                </c:pt>
                <c:pt idx="33">
                  <c:v>184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'980034'!$B$429:$B$462</c:f>
              <c:numCache>
                <c:formatCode>General</c:formatCode>
                <c:ptCount val="34"/>
                <c:pt idx="0">
                  <c:v>-168.12</c:v>
                </c:pt>
                <c:pt idx="1">
                  <c:v>-168.05</c:v>
                </c:pt>
                <c:pt idx="2">
                  <c:v>-167.98</c:v>
                </c:pt>
                <c:pt idx="3">
                  <c:v>-167.91</c:v>
                </c:pt>
                <c:pt idx="4">
                  <c:v>-167.85</c:v>
                </c:pt>
                <c:pt idx="5">
                  <c:v>-167.78</c:v>
                </c:pt>
                <c:pt idx="6">
                  <c:v>-167.715</c:v>
                </c:pt>
                <c:pt idx="7">
                  <c:v>-167.655</c:v>
                </c:pt>
                <c:pt idx="8">
                  <c:v>-167.59</c:v>
                </c:pt>
                <c:pt idx="9">
                  <c:v>-167.52</c:v>
                </c:pt>
                <c:pt idx="10">
                  <c:v>-167.45500000000001</c:v>
                </c:pt>
                <c:pt idx="11">
                  <c:v>-167.39500000000001</c:v>
                </c:pt>
                <c:pt idx="12">
                  <c:v>-167.33</c:v>
                </c:pt>
                <c:pt idx="13">
                  <c:v>-167.26</c:v>
                </c:pt>
                <c:pt idx="14">
                  <c:v>-167.2</c:v>
                </c:pt>
                <c:pt idx="15">
                  <c:v>-167.13</c:v>
                </c:pt>
                <c:pt idx="16">
                  <c:v>-167.06</c:v>
                </c:pt>
                <c:pt idx="17">
                  <c:v>-167</c:v>
                </c:pt>
                <c:pt idx="18">
                  <c:v>-166.94</c:v>
                </c:pt>
                <c:pt idx="19">
                  <c:v>-166.86500000000001</c:v>
                </c:pt>
                <c:pt idx="20">
                  <c:v>-166.8</c:v>
                </c:pt>
                <c:pt idx="21">
                  <c:v>-166.73500000000001</c:v>
                </c:pt>
                <c:pt idx="22">
                  <c:v>-166.68</c:v>
                </c:pt>
                <c:pt idx="23">
                  <c:v>-166.60499999999999</c:v>
                </c:pt>
                <c:pt idx="24">
                  <c:v>-166.54499999999999</c:v>
                </c:pt>
                <c:pt idx="25">
                  <c:v>-166.48500000000001</c:v>
                </c:pt>
                <c:pt idx="26">
                  <c:v>-166.42</c:v>
                </c:pt>
                <c:pt idx="27">
                  <c:v>-166.35499999999999</c:v>
                </c:pt>
                <c:pt idx="28">
                  <c:v>-166.285</c:v>
                </c:pt>
                <c:pt idx="29">
                  <c:v>-166.22</c:v>
                </c:pt>
                <c:pt idx="30">
                  <c:v>-166.155</c:v>
                </c:pt>
                <c:pt idx="31">
                  <c:v>-166.09</c:v>
                </c:pt>
                <c:pt idx="32">
                  <c:v>-166.03</c:v>
                </c:pt>
                <c:pt idx="33">
                  <c:v>-165.965</c:v>
                </c:pt>
              </c:numCache>
            </c:numRef>
          </c:xVal>
          <c:yVal>
            <c:numRef>
              <c:f>'980034'!$F$429:$F$462</c:f>
              <c:numCache>
                <c:formatCode>General</c:formatCode>
                <c:ptCount val="34"/>
                <c:pt idx="0">
                  <c:v>63.041438187927199</c:v>
                </c:pt>
                <c:pt idx="1">
                  <c:v>63.041438187927199</c:v>
                </c:pt>
                <c:pt idx="2">
                  <c:v>63.041438187927199</c:v>
                </c:pt>
                <c:pt idx="3">
                  <c:v>63.041438187927199</c:v>
                </c:pt>
                <c:pt idx="4">
                  <c:v>63.041438187927199</c:v>
                </c:pt>
                <c:pt idx="5">
                  <c:v>63.041438187927199</c:v>
                </c:pt>
                <c:pt idx="6">
                  <c:v>63.041438187927199</c:v>
                </c:pt>
                <c:pt idx="7">
                  <c:v>63.041438187927199</c:v>
                </c:pt>
                <c:pt idx="8">
                  <c:v>63.041438187927199</c:v>
                </c:pt>
                <c:pt idx="9">
                  <c:v>63.041438187927199</c:v>
                </c:pt>
                <c:pt idx="10">
                  <c:v>63.041438187927199</c:v>
                </c:pt>
                <c:pt idx="11">
                  <c:v>63.041438187927199</c:v>
                </c:pt>
                <c:pt idx="12">
                  <c:v>65.3804469113702</c:v>
                </c:pt>
                <c:pt idx="13">
                  <c:v>73.182188222031897</c:v>
                </c:pt>
                <c:pt idx="14">
                  <c:v>84.22985832341314</c:v>
                </c:pt>
                <c:pt idx="15">
                  <c:v>102.20601391597293</c:v>
                </c:pt>
                <c:pt idx="16">
                  <c:v>125.54526023997094</c:v>
                </c:pt>
                <c:pt idx="17">
                  <c:v>144.62139122057533</c:v>
                </c:pt>
                <c:pt idx="18">
                  <c:v>159.67247918855907</c:v>
                </c:pt>
                <c:pt idx="19">
                  <c:v>172.82612241203901</c:v>
                </c:pt>
                <c:pt idx="20">
                  <c:v>179.13873939810622</c:v>
                </c:pt>
                <c:pt idx="21">
                  <c:v>180.79078958206537</c:v>
                </c:pt>
                <c:pt idx="22">
                  <c:v>180.79078958206537</c:v>
                </c:pt>
                <c:pt idx="23">
                  <c:v>180.79078958206537</c:v>
                </c:pt>
                <c:pt idx="24">
                  <c:v>180.79078958206537</c:v>
                </c:pt>
                <c:pt idx="25">
                  <c:v>180.79078958206537</c:v>
                </c:pt>
                <c:pt idx="26">
                  <c:v>180.79078958206537</c:v>
                </c:pt>
                <c:pt idx="27">
                  <c:v>180.79078958206537</c:v>
                </c:pt>
                <c:pt idx="28">
                  <c:v>180.79078958206537</c:v>
                </c:pt>
                <c:pt idx="29">
                  <c:v>180.79078958206537</c:v>
                </c:pt>
                <c:pt idx="30">
                  <c:v>180.79078958206537</c:v>
                </c:pt>
                <c:pt idx="31">
                  <c:v>180.79078958206537</c:v>
                </c:pt>
                <c:pt idx="32">
                  <c:v>180.79078958206537</c:v>
                </c:pt>
                <c:pt idx="33">
                  <c:v>180.79078958206537</c:v>
                </c:pt>
              </c:numCache>
            </c:numRef>
          </c:yVal>
        </c:ser>
        <c:axId val="137491968"/>
        <c:axId val="137493504"/>
      </c:scatterChart>
      <c:valAx>
        <c:axId val="137491968"/>
        <c:scaling>
          <c:orientation val="minMax"/>
        </c:scaling>
        <c:axPos val="b"/>
        <c:numFmt formatCode="General" sourceLinked="1"/>
        <c:tickLblPos val="nextTo"/>
        <c:crossAx val="137493504"/>
        <c:crosses val="autoZero"/>
        <c:crossBetween val="midCat"/>
      </c:valAx>
      <c:valAx>
        <c:axId val="137493504"/>
        <c:scaling>
          <c:orientation val="minMax"/>
        </c:scaling>
        <c:axPos val="l"/>
        <c:majorGridlines/>
        <c:numFmt formatCode="General" sourceLinked="1"/>
        <c:tickLblPos val="nextTo"/>
        <c:crossAx val="137491968"/>
        <c:crosses val="autoZero"/>
        <c:crossBetween val="midCat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428625</xdr:colOff>
      <xdr:row>16</xdr:row>
      <xdr:rowOff>95250</xdr:rowOff>
    </xdr:from>
    <xdr:to>
      <xdr:col>16</xdr:col>
      <xdr:colOff>123825</xdr:colOff>
      <xdr:row>30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419100</xdr:colOff>
      <xdr:row>71</xdr:row>
      <xdr:rowOff>9525</xdr:rowOff>
    </xdr:from>
    <xdr:to>
      <xdr:col>16</xdr:col>
      <xdr:colOff>114300</xdr:colOff>
      <xdr:row>85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228600</xdr:colOff>
      <xdr:row>124</xdr:row>
      <xdr:rowOff>9525</xdr:rowOff>
    </xdr:from>
    <xdr:to>
      <xdr:col>15</xdr:col>
      <xdr:colOff>533400</xdr:colOff>
      <xdr:row>138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228600</xdr:colOff>
      <xdr:row>175</xdr:row>
      <xdr:rowOff>9525</xdr:rowOff>
    </xdr:from>
    <xdr:to>
      <xdr:col>15</xdr:col>
      <xdr:colOff>533400</xdr:colOff>
      <xdr:row>189</xdr:row>
      <xdr:rowOff>85725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228600</xdr:colOff>
      <xdr:row>226</xdr:row>
      <xdr:rowOff>9525</xdr:rowOff>
    </xdr:from>
    <xdr:to>
      <xdr:col>15</xdr:col>
      <xdr:colOff>533400</xdr:colOff>
      <xdr:row>240</xdr:row>
      <xdr:rowOff>85725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228600</xdr:colOff>
      <xdr:row>277</xdr:row>
      <xdr:rowOff>9525</xdr:rowOff>
    </xdr:from>
    <xdr:to>
      <xdr:col>15</xdr:col>
      <xdr:colOff>533400</xdr:colOff>
      <xdr:row>291</xdr:row>
      <xdr:rowOff>85725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228600</xdr:colOff>
      <xdr:row>328</xdr:row>
      <xdr:rowOff>9525</xdr:rowOff>
    </xdr:from>
    <xdr:to>
      <xdr:col>15</xdr:col>
      <xdr:colOff>533400</xdr:colOff>
      <xdr:row>342</xdr:row>
      <xdr:rowOff>85725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228600</xdr:colOff>
      <xdr:row>379</xdr:row>
      <xdr:rowOff>9525</xdr:rowOff>
    </xdr:from>
    <xdr:to>
      <xdr:col>15</xdr:col>
      <xdr:colOff>533400</xdr:colOff>
      <xdr:row>393</xdr:row>
      <xdr:rowOff>85725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228600</xdr:colOff>
      <xdr:row>430</xdr:row>
      <xdr:rowOff>9525</xdr:rowOff>
    </xdr:from>
    <xdr:to>
      <xdr:col>15</xdr:col>
      <xdr:colOff>533400</xdr:colOff>
      <xdr:row>444</xdr:row>
      <xdr:rowOff>85725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228600</xdr:colOff>
      <xdr:row>481</xdr:row>
      <xdr:rowOff>9525</xdr:rowOff>
    </xdr:from>
    <xdr:to>
      <xdr:col>15</xdr:col>
      <xdr:colOff>533400</xdr:colOff>
      <xdr:row>495</xdr:row>
      <xdr:rowOff>85725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228600</xdr:colOff>
      <xdr:row>532</xdr:row>
      <xdr:rowOff>9525</xdr:rowOff>
    </xdr:from>
    <xdr:to>
      <xdr:col>15</xdr:col>
      <xdr:colOff>533400</xdr:colOff>
      <xdr:row>546</xdr:row>
      <xdr:rowOff>85725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228600</xdr:colOff>
      <xdr:row>583</xdr:row>
      <xdr:rowOff>9525</xdr:rowOff>
    </xdr:from>
    <xdr:to>
      <xdr:col>15</xdr:col>
      <xdr:colOff>533400</xdr:colOff>
      <xdr:row>597</xdr:row>
      <xdr:rowOff>85725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8</xdr:col>
      <xdr:colOff>419100</xdr:colOff>
      <xdr:row>651</xdr:row>
      <xdr:rowOff>9525</xdr:rowOff>
    </xdr:from>
    <xdr:to>
      <xdr:col>16</xdr:col>
      <xdr:colOff>114300</xdr:colOff>
      <xdr:row>665</xdr:row>
      <xdr:rowOff>85725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</xdr:col>
      <xdr:colOff>419100</xdr:colOff>
      <xdr:row>702</xdr:row>
      <xdr:rowOff>9525</xdr:rowOff>
    </xdr:from>
    <xdr:to>
      <xdr:col>16</xdr:col>
      <xdr:colOff>114300</xdr:colOff>
      <xdr:row>716</xdr:row>
      <xdr:rowOff>85725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419100</xdr:colOff>
      <xdr:row>753</xdr:row>
      <xdr:rowOff>9525</xdr:rowOff>
    </xdr:from>
    <xdr:to>
      <xdr:col>16</xdr:col>
      <xdr:colOff>114300</xdr:colOff>
      <xdr:row>767</xdr:row>
      <xdr:rowOff>85725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8</xdr:col>
      <xdr:colOff>419100</xdr:colOff>
      <xdr:row>804</xdr:row>
      <xdr:rowOff>9525</xdr:rowOff>
    </xdr:from>
    <xdr:to>
      <xdr:col>16</xdr:col>
      <xdr:colOff>114300</xdr:colOff>
      <xdr:row>818</xdr:row>
      <xdr:rowOff>85725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8</xdr:col>
      <xdr:colOff>419100</xdr:colOff>
      <xdr:row>855</xdr:row>
      <xdr:rowOff>9525</xdr:rowOff>
    </xdr:from>
    <xdr:to>
      <xdr:col>16</xdr:col>
      <xdr:colOff>114300</xdr:colOff>
      <xdr:row>869</xdr:row>
      <xdr:rowOff>85725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419100</xdr:colOff>
      <xdr:row>906</xdr:row>
      <xdr:rowOff>9525</xdr:rowOff>
    </xdr:from>
    <xdr:to>
      <xdr:col>16</xdr:col>
      <xdr:colOff>114300</xdr:colOff>
      <xdr:row>920</xdr:row>
      <xdr:rowOff>85725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8</xdr:col>
      <xdr:colOff>419100</xdr:colOff>
      <xdr:row>957</xdr:row>
      <xdr:rowOff>9525</xdr:rowOff>
    </xdr:from>
    <xdr:to>
      <xdr:col>16</xdr:col>
      <xdr:colOff>114300</xdr:colOff>
      <xdr:row>971</xdr:row>
      <xdr:rowOff>85725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8</xdr:col>
      <xdr:colOff>419100</xdr:colOff>
      <xdr:row>1008</xdr:row>
      <xdr:rowOff>9525</xdr:rowOff>
    </xdr:from>
    <xdr:to>
      <xdr:col>16</xdr:col>
      <xdr:colOff>114300</xdr:colOff>
      <xdr:row>1022</xdr:row>
      <xdr:rowOff>85725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</xdr:col>
      <xdr:colOff>419100</xdr:colOff>
      <xdr:row>1059</xdr:row>
      <xdr:rowOff>9525</xdr:rowOff>
    </xdr:from>
    <xdr:to>
      <xdr:col>16</xdr:col>
      <xdr:colOff>114300</xdr:colOff>
      <xdr:row>1073</xdr:row>
      <xdr:rowOff>85725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8</xdr:col>
      <xdr:colOff>419100</xdr:colOff>
      <xdr:row>1110</xdr:row>
      <xdr:rowOff>9525</xdr:rowOff>
    </xdr:from>
    <xdr:to>
      <xdr:col>16</xdr:col>
      <xdr:colOff>114300</xdr:colOff>
      <xdr:row>1124</xdr:row>
      <xdr:rowOff>85725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8</xdr:col>
      <xdr:colOff>419100</xdr:colOff>
      <xdr:row>1161</xdr:row>
      <xdr:rowOff>9525</xdr:rowOff>
    </xdr:from>
    <xdr:to>
      <xdr:col>16</xdr:col>
      <xdr:colOff>114300</xdr:colOff>
      <xdr:row>1175</xdr:row>
      <xdr:rowOff>85725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25</xdr:row>
      <xdr:rowOff>76200</xdr:rowOff>
    </xdr:from>
    <xdr:to>
      <xdr:col>17</xdr:col>
      <xdr:colOff>323850</xdr:colOff>
      <xdr:row>39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Microsoft%20Office/Office12/xlstart/Parse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Trans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workbookViewId="0"/>
  </sheetViews>
  <sheetFormatPr defaultRowHeight="15"/>
  <sheetData>
    <row r="1" spans="1:15">
      <c r="A1" t="s">
        <v>44</v>
      </c>
      <c r="B1">
        <v>980034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22</v>
      </c>
    </row>
    <row r="2" spans="1:15">
      <c r="A2" t="s">
        <v>55</v>
      </c>
      <c r="B2">
        <v>24</v>
      </c>
      <c r="E2">
        <v>1</v>
      </c>
      <c r="F2">
        <v>5</v>
      </c>
      <c r="G2">
        <v>15</v>
      </c>
      <c r="H2">
        <v>18</v>
      </c>
      <c r="I2">
        <v>54</v>
      </c>
      <c r="J2">
        <v>2</v>
      </c>
      <c r="K2">
        <v>5</v>
      </c>
      <c r="L2">
        <v>4</v>
      </c>
      <c r="M2">
        <v>3</v>
      </c>
      <c r="N2" t="s">
        <v>30</v>
      </c>
      <c r="O2">
        <v>10</v>
      </c>
    </row>
    <row r="3" spans="1:15">
      <c r="A3" t="s">
        <v>45</v>
      </c>
      <c r="B3" t="s">
        <v>46</v>
      </c>
      <c r="E3">
        <v>2</v>
      </c>
      <c r="F3">
        <v>59</v>
      </c>
      <c r="G3">
        <v>69</v>
      </c>
      <c r="H3">
        <v>72</v>
      </c>
      <c r="I3">
        <v>105</v>
      </c>
      <c r="J3">
        <v>2</v>
      </c>
      <c r="K3">
        <v>5</v>
      </c>
      <c r="L3">
        <v>4</v>
      </c>
      <c r="M3">
        <v>3</v>
      </c>
      <c r="N3" t="s">
        <v>30</v>
      </c>
      <c r="O3">
        <v>10</v>
      </c>
    </row>
    <row r="4" spans="1:15">
      <c r="A4" t="s">
        <v>53</v>
      </c>
      <c r="B4">
        <v>1195</v>
      </c>
      <c r="E4">
        <v>3</v>
      </c>
      <c r="F4">
        <v>110</v>
      </c>
      <c r="G4">
        <v>120</v>
      </c>
      <c r="H4">
        <v>123</v>
      </c>
      <c r="I4">
        <v>156</v>
      </c>
      <c r="J4">
        <v>2</v>
      </c>
      <c r="K4">
        <v>5</v>
      </c>
      <c r="L4">
        <v>4</v>
      </c>
      <c r="M4">
        <v>3</v>
      </c>
      <c r="N4" t="s">
        <v>30</v>
      </c>
      <c r="O4">
        <v>10</v>
      </c>
    </row>
    <row r="5" spans="1:15">
      <c r="A5" t="s">
        <v>47</v>
      </c>
      <c r="B5">
        <v>19</v>
      </c>
      <c r="E5">
        <v>4</v>
      </c>
      <c r="F5">
        <v>161</v>
      </c>
      <c r="G5">
        <v>171</v>
      </c>
      <c r="H5">
        <v>174</v>
      </c>
      <c r="I5">
        <v>207</v>
      </c>
      <c r="J5">
        <v>2</v>
      </c>
      <c r="K5">
        <v>5</v>
      </c>
      <c r="L5">
        <v>4</v>
      </c>
      <c r="M5">
        <v>3</v>
      </c>
      <c r="N5" t="s">
        <v>30</v>
      </c>
      <c r="O5">
        <v>10</v>
      </c>
    </row>
    <row r="6" spans="1:15">
      <c r="A6" t="s">
        <v>48</v>
      </c>
      <c r="B6">
        <v>5</v>
      </c>
      <c r="E6">
        <v>5</v>
      </c>
      <c r="F6">
        <v>212</v>
      </c>
      <c r="G6">
        <v>222</v>
      </c>
      <c r="H6">
        <v>225</v>
      </c>
      <c r="I6">
        <v>258</v>
      </c>
      <c r="J6">
        <v>2</v>
      </c>
      <c r="K6">
        <v>5</v>
      </c>
      <c r="L6">
        <v>4</v>
      </c>
      <c r="M6">
        <v>3</v>
      </c>
      <c r="N6" t="s">
        <v>30</v>
      </c>
      <c r="O6">
        <v>10</v>
      </c>
    </row>
    <row r="7" spans="1:15">
      <c r="A7" t="s">
        <v>49</v>
      </c>
      <c r="B7">
        <v>13</v>
      </c>
      <c r="E7">
        <v>6</v>
      </c>
      <c r="F7">
        <v>263</v>
      </c>
      <c r="G7">
        <v>273</v>
      </c>
      <c r="H7">
        <v>276</v>
      </c>
      <c r="I7">
        <v>309</v>
      </c>
      <c r="J7">
        <v>2</v>
      </c>
      <c r="K7">
        <v>5</v>
      </c>
      <c r="L7">
        <v>4</v>
      </c>
      <c r="M7">
        <v>3</v>
      </c>
      <c r="N7" t="s">
        <v>30</v>
      </c>
      <c r="O7">
        <v>10</v>
      </c>
    </row>
    <row r="8" spans="1:15">
      <c r="A8" t="s">
        <v>50</v>
      </c>
      <c r="B8">
        <v>0</v>
      </c>
      <c r="E8">
        <v>7</v>
      </c>
      <c r="F8">
        <v>314</v>
      </c>
      <c r="G8">
        <v>324</v>
      </c>
      <c r="H8">
        <v>327</v>
      </c>
      <c r="I8">
        <v>360</v>
      </c>
      <c r="J8">
        <v>2</v>
      </c>
      <c r="K8">
        <v>5</v>
      </c>
      <c r="L8">
        <v>4</v>
      </c>
      <c r="M8">
        <v>3</v>
      </c>
      <c r="N8" t="s">
        <v>30</v>
      </c>
      <c r="O8">
        <v>10</v>
      </c>
    </row>
    <row r="9" spans="1:15">
      <c r="A9" t="s">
        <v>51</v>
      </c>
      <c r="B9" t="s">
        <v>52</v>
      </c>
      <c r="E9">
        <v>8</v>
      </c>
      <c r="F9">
        <v>365</v>
      </c>
      <c r="G9">
        <v>375</v>
      </c>
      <c r="H9">
        <v>378</v>
      </c>
      <c r="I9">
        <v>411</v>
      </c>
      <c r="J9">
        <v>2</v>
      </c>
      <c r="K9">
        <v>5</v>
      </c>
      <c r="L9">
        <v>4</v>
      </c>
      <c r="M9">
        <v>3</v>
      </c>
      <c r="N9" t="s">
        <v>30</v>
      </c>
      <c r="O9">
        <v>10</v>
      </c>
    </row>
    <row r="10" spans="1:15">
      <c r="E10">
        <v>9</v>
      </c>
      <c r="F10">
        <v>416</v>
      </c>
      <c r="G10">
        <v>426</v>
      </c>
      <c r="H10">
        <v>429</v>
      </c>
      <c r="I10">
        <v>462</v>
      </c>
      <c r="J10">
        <v>2</v>
      </c>
      <c r="K10">
        <v>5</v>
      </c>
      <c r="L10">
        <v>4</v>
      </c>
      <c r="M10">
        <v>3</v>
      </c>
      <c r="N10" t="s">
        <v>30</v>
      </c>
      <c r="O10">
        <v>10</v>
      </c>
    </row>
    <row r="11" spans="1:15">
      <c r="E11">
        <v>10</v>
      </c>
      <c r="F11">
        <v>467</v>
      </c>
      <c r="G11">
        <v>477</v>
      </c>
      <c r="H11">
        <v>480</v>
      </c>
      <c r="I11">
        <v>513</v>
      </c>
      <c r="J11">
        <v>2</v>
      </c>
      <c r="K11">
        <v>5</v>
      </c>
      <c r="L11">
        <v>4</v>
      </c>
      <c r="M11">
        <v>3</v>
      </c>
      <c r="N11" t="s">
        <v>30</v>
      </c>
      <c r="O11">
        <v>10</v>
      </c>
    </row>
    <row r="12" spans="1:15">
      <c r="E12">
        <v>11</v>
      </c>
      <c r="F12">
        <v>518</v>
      </c>
      <c r="G12">
        <v>528</v>
      </c>
      <c r="H12">
        <v>531</v>
      </c>
      <c r="I12">
        <v>564</v>
      </c>
      <c r="J12">
        <v>2</v>
      </c>
      <c r="K12">
        <v>5</v>
      </c>
      <c r="L12">
        <v>4</v>
      </c>
      <c r="M12">
        <v>3</v>
      </c>
      <c r="N12" t="s">
        <v>30</v>
      </c>
      <c r="O12">
        <v>10</v>
      </c>
    </row>
    <row r="13" spans="1:15">
      <c r="E13">
        <v>12</v>
      </c>
      <c r="F13">
        <v>569</v>
      </c>
      <c r="G13">
        <v>579</v>
      </c>
      <c r="H13">
        <v>582</v>
      </c>
      <c r="I13">
        <v>615</v>
      </c>
      <c r="J13">
        <v>2</v>
      </c>
      <c r="K13">
        <v>5</v>
      </c>
      <c r="L13">
        <v>4</v>
      </c>
      <c r="M13">
        <v>3</v>
      </c>
      <c r="N13" t="s">
        <v>30</v>
      </c>
      <c r="O13">
        <v>10</v>
      </c>
    </row>
    <row r="14" spans="1:15">
      <c r="E14">
        <v>13</v>
      </c>
      <c r="F14">
        <v>620</v>
      </c>
      <c r="G14">
        <v>630</v>
      </c>
      <c r="H14">
        <v>633</v>
      </c>
      <c r="I14">
        <v>634</v>
      </c>
      <c r="J14">
        <v>2</v>
      </c>
      <c r="K14">
        <v>5</v>
      </c>
      <c r="L14">
        <v>4</v>
      </c>
      <c r="M14">
        <v>3</v>
      </c>
      <c r="N14" t="s">
        <v>30</v>
      </c>
      <c r="O14">
        <v>10</v>
      </c>
    </row>
    <row r="15" spans="1:15">
      <c r="E15">
        <v>14</v>
      </c>
      <c r="F15">
        <v>639</v>
      </c>
      <c r="G15">
        <v>649</v>
      </c>
      <c r="H15">
        <v>652</v>
      </c>
      <c r="I15">
        <v>685</v>
      </c>
      <c r="J15">
        <v>2</v>
      </c>
      <c r="K15">
        <v>5</v>
      </c>
      <c r="L15">
        <v>4</v>
      </c>
      <c r="M15">
        <v>3</v>
      </c>
      <c r="N15" t="s">
        <v>30</v>
      </c>
      <c r="O15">
        <v>10</v>
      </c>
    </row>
    <row r="16" spans="1:15">
      <c r="E16">
        <v>15</v>
      </c>
      <c r="F16">
        <v>690</v>
      </c>
      <c r="G16">
        <v>700</v>
      </c>
      <c r="H16">
        <v>703</v>
      </c>
      <c r="I16">
        <v>736</v>
      </c>
      <c r="J16">
        <v>2</v>
      </c>
      <c r="K16">
        <v>5</v>
      </c>
      <c r="L16">
        <v>4</v>
      </c>
      <c r="M16">
        <v>3</v>
      </c>
      <c r="N16" t="s">
        <v>30</v>
      </c>
      <c r="O16">
        <v>10</v>
      </c>
    </row>
    <row r="17" spans="5:15">
      <c r="E17">
        <v>16</v>
      </c>
      <c r="F17">
        <v>741</v>
      </c>
      <c r="G17">
        <v>751</v>
      </c>
      <c r="H17">
        <v>754</v>
      </c>
      <c r="I17">
        <v>787</v>
      </c>
      <c r="J17">
        <v>2</v>
      </c>
      <c r="K17">
        <v>5</v>
      </c>
      <c r="L17">
        <v>4</v>
      </c>
      <c r="M17">
        <v>3</v>
      </c>
      <c r="N17" t="s">
        <v>30</v>
      </c>
      <c r="O17">
        <v>10</v>
      </c>
    </row>
    <row r="18" spans="5:15">
      <c r="E18">
        <v>17</v>
      </c>
      <c r="F18">
        <v>792</v>
      </c>
      <c r="G18">
        <v>802</v>
      </c>
      <c r="H18">
        <v>805</v>
      </c>
      <c r="I18">
        <v>838</v>
      </c>
      <c r="J18">
        <v>2</v>
      </c>
      <c r="K18">
        <v>5</v>
      </c>
      <c r="L18">
        <v>4</v>
      </c>
      <c r="M18">
        <v>3</v>
      </c>
      <c r="N18" t="s">
        <v>30</v>
      </c>
      <c r="O18">
        <v>10</v>
      </c>
    </row>
    <row r="19" spans="5:15">
      <c r="E19">
        <v>18</v>
      </c>
      <c r="F19">
        <v>843</v>
      </c>
      <c r="G19">
        <v>853</v>
      </c>
      <c r="H19">
        <v>856</v>
      </c>
      <c r="I19">
        <v>889</v>
      </c>
      <c r="J19">
        <v>2</v>
      </c>
      <c r="K19">
        <v>5</v>
      </c>
      <c r="L19">
        <v>4</v>
      </c>
      <c r="M19">
        <v>3</v>
      </c>
      <c r="N19" t="s">
        <v>30</v>
      </c>
      <c r="O19">
        <v>10</v>
      </c>
    </row>
    <row r="20" spans="5:15">
      <c r="E20">
        <v>19</v>
      </c>
      <c r="F20">
        <v>894</v>
      </c>
      <c r="G20">
        <v>904</v>
      </c>
      <c r="H20">
        <v>907</v>
      </c>
      <c r="I20">
        <v>940</v>
      </c>
      <c r="J20">
        <v>2</v>
      </c>
      <c r="K20">
        <v>5</v>
      </c>
      <c r="L20">
        <v>4</v>
      </c>
      <c r="M20">
        <v>3</v>
      </c>
      <c r="N20" t="s">
        <v>30</v>
      </c>
      <c r="O20">
        <v>10</v>
      </c>
    </row>
    <row r="21" spans="5:15">
      <c r="E21">
        <v>20</v>
      </c>
      <c r="F21">
        <v>945</v>
      </c>
      <c r="G21">
        <v>955</v>
      </c>
      <c r="H21">
        <v>958</v>
      </c>
      <c r="I21">
        <v>991</v>
      </c>
      <c r="J21">
        <v>2</v>
      </c>
      <c r="K21">
        <v>5</v>
      </c>
      <c r="L21">
        <v>4</v>
      </c>
      <c r="M21">
        <v>3</v>
      </c>
      <c r="N21" t="s">
        <v>30</v>
      </c>
      <c r="O21">
        <v>10</v>
      </c>
    </row>
    <row r="22" spans="5:15">
      <c r="E22">
        <v>21</v>
      </c>
      <c r="F22">
        <v>996</v>
      </c>
      <c r="G22">
        <v>1006</v>
      </c>
      <c r="H22">
        <v>1009</v>
      </c>
      <c r="I22">
        <v>1042</v>
      </c>
      <c r="J22">
        <v>2</v>
      </c>
      <c r="K22">
        <v>5</v>
      </c>
      <c r="L22">
        <v>4</v>
      </c>
      <c r="M22">
        <v>3</v>
      </c>
      <c r="N22" t="s">
        <v>30</v>
      </c>
      <c r="O22">
        <v>10</v>
      </c>
    </row>
    <row r="23" spans="5:15">
      <c r="E23">
        <v>22</v>
      </c>
      <c r="F23">
        <v>1047</v>
      </c>
      <c r="G23">
        <v>1057</v>
      </c>
      <c r="H23">
        <v>1060</v>
      </c>
      <c r="I23">
        <v>1093</v>
      </c>
      <c r="J23">
        <v>2</v>
      </c>
      <c r="K23">
        <v>5</v>
      </c>
      <c r="L23">
        <v>4</v>
      </c>
      <c r="M23">
        <v>3</v>
      </c>
      <c r="N23" t="s">
        <v>30</v>
      </c>
      <c r="O23">
        <v>10</v>
      </c>
    </row>
    <row r="24" spans="5:15">
      <c r="E24">
        <v>23</v>
      </c>
      <c r="F24">
        <v>1098</v>
      </c>
      <c r="G24">
        <v>1108</v>
      </c>
      <c r="H24">
        <v>1111</v>
      </c>
      <c r="I24">
        <v>1144</v>
      </c>
      <c r="J24">
        <v>2</v>
      </c>
      <c r="K24">
        <v>5</v>
      </c>
      <c r="L24">
        <v>4</v>
      </c>
      <c r="M24">
        <v>3</v>
      </c>
      <c r="N24" t="s">
        <v>30</v>
      </c>
      <c r="O24">
        <v>10</v>
      </c>
    </row>
    <row r="25" spans="5:15">
      <c r="E25">
        <v>24</v>
      </c>
      <c r="F25">
        <v>1149</v>
      </c>
      <c r="G25">
        <v>1159</v>
      </c>
      <c r="H25">
        <v>1162</v>
      </c>
      <c r="I25">
        <v>1195</v>
      </c>
      <c r="J25">
        <v>2</v>
      </c>
      <c r="K25">
        <v>5</v>
      </c>
      <c r="L25">
        <v>4</v>
      </c>
      <c r="M25">
        <v>3</v>
      </c>
      <c r="N25" t="s">
        <v>30</v>
      </c>
      <c r="O25">
        <v>10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5"/>
  <sheetViews>
    <sheetView topLeftCell="A13" workbookViewId="0">
      <selection activeCell="I17" sqref="I17"/>
    </sheetView>
  </sheetViews>
  <sheetFormatPr defaultRowHeight="15"/>
  <sheetData>
    <row r="1" spans="1:19" s="1" customFormat="1">
      <c r="A1" s="3" t="s">
        <v>12</v>
      </c>
      <c r="B1" s="3" t="s">
        <v>23</v>
      </c>
      <c r="C1" s="3" t="s">
        <v>24</v>
      </c>
      <c r="D1" s="3" t="s">
        <v>25</v>
      </c>
      <c r="E1" s="3" t="s">
        <v>26</v>
      </c>
      <c r="F1" s="3" t="s">
        <v>27</v>
      </c>
      <c r="G1" s="3" t="s">
        <v>28</v>
      </c>
      <c r="H1" s="3" t="s">
        <v>17</v>
      </c>
      <c r="I1" s="3" t="s">
        <v>29</v>
      </c>
      <c r="J1" s="3" t="s">
        <v>30</v>
      </c>
      <c r="K1" s="3" t="s">
        <v>31</v>
      </c>
      <c r="L1" s="3" t="s">
        <v>32</v>
      </c>
      <c r="M1" s="3" t="s">
        <v>33</v>
      </c>
      <c r="N1" s="3" t="s">
        <v>34</v>
      </c>
      <c r="O1" s="3" t="s">
        <v>39</v>
      </c>
      <c r="P1" s="3" t="s">
        <v>40</v>
      </c>
      <c r="Q1" s="3" t="s">
        <v>41</v>
      </c>
      <c r="R1" s="3" t="s">
        <v>42</v>
      </c>
      <c r="S1" s="3" t="s">
        <v>43</v>
      </c>
    </row>
    <row r="2" spans="1:19">
      <c r="A2">
        <v>1</v>
      </c>
      <c r="B2">
        <v>1</v>
      </c>
      <c r="C2">
        <v>980034</v>
      </c>
      <c r="D2" s="2">
        <v>41636.495192708331</v>
      </c>
      <c r="E2">
        <v>71.88</v>
      </c>
      <c r="F2">
        <v>35.94</v>
      </c>
      <c r="G2">
        <v>-45</v>
      </c>
      <c r="H2">
        <v>-90.5</v>
      </c>
      <c r="I2">
        <f xml:space="preserve">  11</f>
        <v>11</v>
      </c>
      <c r="J2">
        <v>-168.68</v>
      </c>
      <c r="K2">
        <v>-15.914999999999999</v>
      </c>
      <c r="L2">
        <v>126.25</v>
      </c>
      <c r="M2">
        <f xml:space="preserve">   0</f>
        <v>0</v>
      </c>
      <c r="N2" t="s">
        <v>35</v>
      </c>
      <c r="O2">
        <v>37</v>
      </c>
      <c r="P2">
        <v>7000</v>
      </c>
      <c r="Q2">
        <v>37</v>
      </c>
      <c r="R2">
        <v>209</v>
      </c>
      <c r="S2">
        <v>52</v>
      </c>
    </row>
    <row r="3" spans="1:19">
      <c r="A3">
        <v>2</v>
      </c>
      <c r="B3">
        <v>2</v>
      </c>
      <c r="C3">
        <v>980034</v>
      </c>
      <c r="D3" s="2">
        <v>41636.517758333335</v>
      </c>
      <c r="E3">
        <v>71.88</v>
      </c>
      <c r="F3">
        <v>35.94</v>
      </c>
      <c r="G3">
        <v>-45</v>
      </c>
      <c r="H3">
        <v>-90.5</v>
      </c>
      <c r="I3">
        <f xml:space="preserve">  12</f>
        <v>12</v>
      </c>
      <c r="J3">
        <v>-167.98</v>
      </c>
      <c r="K3">
        <v>-16.035</v>
      </c>
      <c r="L3">
        <v>117.755</v>
      </c>
      <c r="M3">
        <f xml:space="preserve">   0</f>
        <v>0</v>
      </c>
      <c r="N3" t="s">
        <v>35</v>
      </c>
      <c r="O3">
        <v>34</v>
      </c>
      <c r="P3">
        <v>7000</v>
      </c>
      <c r="Q3">
        <v>36</v>
      </c>
      <c r="R3">
        <v>212</v>
      </c>
      <c r="S3">
        <v>57</v>
      </c>
    </row>
    <row r="4" spans="1:19">
      <c r="A4">
        <v>3</v>
      </c>
      <c r="B4">
        <v>3</v>
      </c>
      <c r="C4">
        <v>980034</v>
      </c>
      <c r="D4" s="2">
        <v>41636.533510532405</v>
      </c>
      <c r="E4">
        <v>71.88</v>
      </c>
      <c r="F4">
        <v>35.94</v>
      </c>
      <c r="G4">
        <v>-45</v>
      </c>
      <c r="H4">
        <v>-90.5</v>
      </c>
      <c r="I4">
        <f xml:space="preserve">  12</f>
        <v>12</v>
      </c>
      <c r="J4">
        <v>-168.11500000000001</v>
      </c>
      <c r="K4">
        <v>-16.035</v>
      </c>
      <c r="L4">
        <v>107.54</v>
      </c>
      <c r="M4">
        <f xml:space="preserve">   0</f>
        <v>0</v>
      </c>
      <c r="N4" t="s">
        <v>35</v>
      </c>
      <c r="O4">
        <v>34</v>
      </c>
      <c r="P4">
        <v>7000</v>
      </c>
      <c r="Q4">
        <v>36</v>
      </c>
      <c r="R4">
        <v>201</v>
      </c>
      <c r="S4">
        <v>52</v>
      </c>
    </row>
    <row r="5" spans="1:19">
      <c r="A5">
        <v>4</v>
      </c>
      <c r="B5">
        <v>4</v>
      </c>
      <c r="C5">
        <v>980034</v>
      </c>
      <c r="D5" s="2">
        <v>41636.549074305556</v>
      </c>
      <c r="E5">
        <v>71.88</v>
      </c>
      <c r="F5">
        <v>35.94</v>
      </c>
      <c r="G5">
        <v>-45</v>
      </c>
      <c r="H5">
        <v>-90.5</v>
      </c>
      <c r="I5">
        <f xml:space="preserve">  12</f>
        <v>12</v>
      </c>
      <c r="J5">
        <v>-166.99</v>
      </c>
      <c r="K5">
        <v>-16.195</v>
      </c>
      <c r="L5">
        <v>96.715000000000003</v>
      </c>
      <c r="M5">
        <f xml:space="preserve">   0</f>
        <v>0</v>
      </c>
      <c r="N5" t="s">
        <v>35</v>
      </c>
      <c r="O5">
        <v>34</v>
      </c>
      <c r="P5">
        <v>7000</v>
      </c>
      <c r="Q5">
        <v>36</v>
      </c>
      <c r="R5">
        <v>193</v>
      </c>
      <c r="S5">
        <v>47</v>
      </c>
    </row>
    <row r="6" spans="1:19">
      <c r="A6">
        <v>5</v>
      </c>
      <c r="B6">
        <v>5</v>
      </c>
      <c r="C6">
        <v>980034</v>
      </c>
      <c r="D6" s="2">
        <v>41636.564658101852</v>
      </c>
      <c r="E6">
        <v>71.88</v>
      </c>
      <c r="F6">
        <v>35.94</v>
      </c>
      <c r="G6">
        <v>-45</v>
      </c>
      <c r="H6">
        <v>-90.5</v>
      </c>
      <c r="I6">
        <f xml:space="preserve">  12</f>
        <v>12</v>
      </c>
      <c r="J6">
        <v>-167.13499999999999</v>
      </c>
      <c r="K6">
        <v>-16.195</v>
      </c>
      <c r="L6">
        <v>87.245000000000005</v>
      </c>
      <c r="M6">
        <f xml:space="preserve">   0</f>
        <v>0</v>
      </c>
      <c r="N6" t="s">
        <v>35</v>
      </c>
      <c r="O6">
        <v>34</v>
      </c>
      <c r="P6">
        <v>7000</v>
      </c>
      <c r="Q6">
        <v>37</v>
      </c>
      <c r="R6">
        <v>226</v>
      </c>
      <c r="S6">
        <v>51</v>
      </c>
    </row>
    <row r="7" spans="1:19">
      <c r="A7">
        <v>6</v>
      </c>
      <c r="B7">
        <v>6</v>
      </c>
      <c r="C7">
        <v>980034</v>
      </c>
      <c r="D7" s="2">
        <v>41636.580562847223</v>
      </c>
      <c r="E7">
        <v>71.88</v>
      </c>
      <c r="F7">
        <v>35.94</v>
      </c>
      <c r="G7">
        <v>-45</v>
      </c>
      <c r="H7">
        <v>-90.5</v>
      </c>
      <c r="I7">
        <f xml:space="preserve">  12</f>
        <v>12</v>
      </c>
      <c r="J7">
        <v>-167.005</v>
      </c>
      <c r="K7">
        <v>-16.195</v>
      </c>
      <c r="L7">
        <v>78.08</v>
      </c>
      <c r="M7">
        <f xml:space="preserve">   0</f>
        <v>0</v>
      </c>
      <c r="N7" t="s">
        <v>35</v>
      </c>
      <c r="O7">
        <v>34</v>
      </c>
      <c r="P7">
        <v>7000</v>
      </c>
      <c r="Q7">
        <v>36</v>
      </c>
      <c r="R7">
        <v>183</v>
      </c>
      <c r="S7">
        <v>48</v>
      </c>
    </row>
    <row r="8" spans="1:19">
      <c r="A8">
        <v>7</v>
      </c>
      <c r="B8">
        <v>7</v>
      </c>
      <c r="C8">
        <v>980034</v>
      </c>
      <c r="D8" s="2">
        <v>41636.596108217593</v>
      </c>
      <c r="E8">
        <v>71.88</v>
      </c>
      <c r="F8">
        <v>35.94</v>
      </c>
      <c r="G8">
        <v>-45</v>
      </c>
      <c r="H8">
        <v>-90.5</v>
      </c>
      <c r="I8">
        <f xml:space="preserve">  12</f>
        <v>12</v>
      </c>
      <c r="J8">
        <v>-168.64500000000001</v>
      </c>
      <c r="K8">
        <v>-16.21</v>
      </c>
      <c r="L8">
        <v>66.674999999999997</v>
      </c>
      <c r="M8">
        <f xml:space="preserve">   0</f>
        <v>0</v>
      </c>
      <c r="N8" t="s">
        <v>35</v>
      </c>
      <c r="O8">
        <v>34</v>
      </c>
      <c r="P8">
        <v>7000</v>
      </c>
      <c r="Q8">
        <v>37</v>
      </c>
      <c r="R8">
        <v>122</v>
      </c>
      <c r="S8">
        <v>46</v>
      </c>
    </row>
    <row r="9" spans="1:19">
      <c r="A9">
        <v>8</v>
      </c>
      <c r="B9">
        <v>8</v>
      </c>
      <c r="C9">
        <v>980034</v>
      </c>
      <c r="D9" s="2">
        <v>41636.611640277777</v>
      </c>
      <c r="E9">
        <v>71.88</v>
      </c>
      <c r="F9">
        <v>35.94</v>
      </c>
      <c r="G9">
        <v>-45</v>
      </c>
      <c r="H9">
        <v>-90.5</v>
      </c>
      <c r="I9">
        <f xml:space="preserve">  12</f>
        <v>12</v>
      </c>
      <c r="J9">
        <v>-168.89500000000001</v>
      </c>
      <c r="K9">
        <v>-16.41</v>
      </c>
      <c r="L9">
        <v>57.965000000000003</v>
      </c>
      <c r="M9">
        <f xml:space="preserve">   0</f>
        <v>0</v>
      </c>
      <c r="N9" t="s">
        <v>35</v>
      </c>
      <c r="O9">
        <v>34</v>
      </c>
      <c r="P9">
        <v>7000</v>
      </c>
      <c r="Q9">
        <v>36</v>
      </c>
      <c r="R9">
        <v>213</v>
      </c>
      <c r="S9">
        <v>56</v>
      </c>
    </row>
    <row r="10" spans="1:19">
      <c r="A10">
        <v>9</v>
      </c>
      <c r="B10">
        <v>9</v>
      </c>
      <c r="C10">
        <v>980034</v>
      </c>
      <c r="D10" s="2">
        <v>41636.627437615738</v>
      </c>
      <c r="E10">
        <v>71.88</v>
      </c>
      <c r="F10">
        <v>35.94</v>
      </c>
      <c r="G10">
        <v>-45</v>
      </c>
      <c r="H10">
        <v>-90.5</v>
      </c>
      <c r="I10">
        <f xml:space="preserve">  12</f>
        <v>12</v>
      </c>
      <c r="J10">
        <v>-168.11500000000001</v>
      </c>
      <c r="K10">
        <v>-16.41</v>
      </c>
      <c r="L10">
        <v>47.49</v>
      </c>
      <c r="M10">
        <f xml:space="preserve">   0</f>
        <v>0</v>
      </c>
      <c r="N10" t="s">
        <v>35</v>
      </c>
      <c r="O10">
        <v>34</v>
      </c>
      <c r="P10">
        <v>7000</v>
      </c>
      <c r="Q10">
        <v>38</v>
      </c>
      <c r="R10">
        <v>222</v>
      </c>
      <c r="S10">
        <v>41</v>
      </c>
    </row>
    <row r="11" spans="1:19">
      <c r="A11">
        <v>10</v>
      </c>
      <c r="B11">
        <v>10</v>
      </c>
      <c r="C11">
        <v>980034</v>
      </c>
      <c r="D11" s="2">
        <v>41636.643291898145</v>
      </c>
      <c r="E11">
        <v>71.88</v>
      </c>
      <c r="F11">
        <v>35.94</v>
      </c>
      <c r="G11">
        <v>-45</v>
      </c>
      <c r="H11">
        <v>-90.5</v>
      </c>
      <c r="I11">
        <f xml:space="preserve">  12</f>
        <v>12</v>
      </c>
      <c r="J11">
        <v>-167.61</v>
      </c>
      <c r="K11">
        <v>-16.41</v>
      </c>
      <c r="L11">
        <v>36.854999999999997</v>
      </c>
      <c r="M11">
        <f xml:space="preserve">   0</f>
        <v>0</v>
      </c>
      <c r="N11" t="s">
        <v>35</v>
      </c>
      <c r="O11">
        <v>34</v>
      </c>
      <c r="P11">
        <v>7000</v>
      </c>
      <c r="Q11">
        <v>37</v>
      </c>
      <c r="R11">
        <v>209</v>
      </c>
      <c r="S11">
        <v>51</v>
      </c>
    </row>
    <row r="12" spans="1:19">
      <c r="A12">
        <v>11</v>
      </c>
      <c r="B12">
        <v>11</v>
      </c>
      <c r="C12">
        <v>980034</v>
      </c>
      <c r="D12" s="2">
        <v>41636.658917939814</v>
      </c>
      <c r="E12">
        <v>71.88</v>
      </c>
      <c r="F12">
        <v>35.94</v>
      </c>
      <c r="G12">
        <v>-45</v>
      </c>
      <c r="H12">
        <v>-90.5</v>
      </c>
      <c r="I12">
        <f xml:space="preserve">  12</f>
        <v>12</v>
      </c>
      <c r="J12">
        <v>-166.875</v>
      </c>
      <c r="K12">
        <v>-16.414999999999999</v>
      </c>
      <c r="L12">
        <v>26.965</v>
      </c>
      <c r="M12">
        <f xml:space="preserve">   0</f>
        <v>0</v>
      </c>
      <c r="N12" t="s">
        <v>35</v>
      </c>
      <c r="O12">
        <v>34</v>
      </c>
      <c r="P12">
        <v>7000</v>
      </c>
      <c r="Q12">
        <v>36</v>
      </c>
      <c r="R12">
        <v>216</v>
      </c>
      <c r="S12">
        <v>54</v>
      </c>
    </row>
    <row r="13" spans="1:19">
      <c r="A13">
        <v>12</v>
      </c>
      <c r="B13">
        <v>7</v>
      </c>
      <c r="C13">
        <v>980034</v>
      </c>
      <c r="D13" s="2">
        <v>41636.860951273149</v>
      </c>
      <c r="E13">
        <v>71.88</v>
      </c>
      <c r="F13">
        <v>35.94</v>
      </c>
      <c r="G13">
        <v>-45</v>
      </c>
      <c r="H13">
        <v>-90.5</v>
      </c>
      <c r="I13">
        <f xml:space="preserve">  12</f>
        <v>12</v>
      </c>
      <c r="J13">
        <v>-168.64500000000001</v>
      </c>
      <c r="K13">
        <v>-16.21</v>
      </c>
      <c r="L13">
        <v>66.674999999999997</v>
      </c>
      <c r="M13">
        <f xml:space="preserve">   0</f>
        <v>0</v>
      </c>
      <c r="N13" t="s">
        <v>35</v>
      </c>
      <c r="O13">
        <v>34</v>
      </c>
      <c r="P13">
        <v>21000</v>
      </c>
      <c r="Q13">
        <v>99</v>
      </c>
      <c r="R13">
        <v>366</v>
      </c>
      <c r="S13">
        <v>157</v>
      </c>
    </row>
    <row r="14" spans="1:19">
      <c r="A14">
        <v>13</v>
      </c>
      <c r="B14">
        <v>7</v>
      </c>
      <c r="C14">
        <v>980034</v>
      </c>
      <c r="D14" s="2">
        <v>41637.675826851853</v>
      </c>
      <c r="E14">
        <v>71.88</v>
      </c>
      <c r="F14">
        <v>35.94</v>
      </c>
      <c r="G14">
        <v>-45</v>
      </c>
      <c r="H14">
        <v>-90.5</v>
      </c>
      <c r="I14">
        <f xml:space="preserve">  12</f>
        <v>12</v>
      </c>
      <c r="J14">
        <v>-168.64500000000001</v>
      </c>
      <c r="K14">
        <v>-16.21</v>
      </c>
      <c r="L14">
        <v>66.674999999999997</v>
      </c>
      <c r="M14">
        <f xml:space="preserve">   0</f>
        <v>0</v>
      </c>
      <c r="N14" t="s">
        <v>35</v>
      </c>
      <c r="O14">
        <v>2</v>
      </c>
      <c r="P14">
        <v>21000</v>
      </c>
      <c r="Q14">
        <v>109</v>
      </c>
      <c r="R14">
        <v>198</v>
      </c>
      <c r="S14">
        <v>174</v>
      </c>
    </row>
    <row r="15" spans="1:19">
      <c r="A15">
        <v>14</v>
      </c>
      <c r="B15">
        <v>1</v>
      </c>
      <c r="C15">
        <v>980034</v>
      </c>
      <c r="D15" s="2">
        <v>41637.679411458332</v>
      </c>
      <c r="E15">
        <v>71.88</v>
      </c>
      <c r="F15">
        <v>35.94</v>
      </c>
      <c r="G15">
        <v>-45</v>
      </c>
      <c r="H15">
        <v>-90.5</v>
      </c>
      <c r="I15">
        <f xml:space="preserve">  12</f>
        <v>12</v>
      </c>
      <c r="J15">
        <v>-168.28</v>
      </c>
      <c r="K15">
        <v>-15.914999999999999</v>
      </c>
      <c r="L15">
        <v>126.25</v>
      </c>
      <c r="M15">
        <f xml:space="preserve">   0</f>
        <v>0</v>
      </c>
      <c r="N15" t="s">
        <v>35</v>
      </c>
      <c r="O15">
        <v>34</v>
      </c>
      <c r="P15">
        <v>7000</v>
      </c>
      <c r="Q15">
        <v>36</v>
      </c>
      <c r="R15">
        <v>215</v>
      </c>
      <c r="S15">
        <v>46</v>
      </c>
    </row>
    <row r="16" spans="1:19">
      <c r="A16">
        <v>15</v>
      </c>
      <c r="B16">
        <v>2</v>
      </c>
      <c r="C16">
        <v>980034</v>
      </c>
      <c r="D16" s="2">
        <v>41637.694968518517</v>
      </c>
      <c r="E16">
        <v>71.88</v>
      </c>
      <c r="F16">
        <v>35.94</v>
      </c>
      <c r="G16">
        <v>-45</v>
      </c>
      <c r="H16">
        <v>-90.5</v>
      </c>
      <c r="I16">
        <f xml:space="preserve">  12</f>
        <v>12</v>
      </c>
      <c r="J16">
        <v>-167.98</v>
      </c>
      <c r="K16">
        <v>-16.035</v>
      </c>
      <c r="L16">
        <v>117.755</v>
      </c>
      <c r="M16">
        <f xml:space="preserve">   0</f>
        <v>0</v>
      </c>
      <c r="N16" t="s">
        <v>35</v>
      </c>
      <c r="O16">
        <v>34</v>
      </c>
      <c r="P16">
        <v>7000</v>
      </c>
      <c r="Q16">
        <v>35</v>
      </c>
      <c r="R16">
        <v>213</v>
      </c>
      <c r="S16">
        <v>44</v>
      </c>
    </row>
    <row r="17" spans="1:19">
      <c r="A17">
        <v>16</v>
      </c>
      <c r="B17">
        <v>3</v>
      </c>
      <c r="C17">
        <v>980034</v>
      </c>
      <c r="D17" s="2">
        <v>41637.710594560187</v>
      </c>
      <c r="E17">
        <v>71.88</v>
      </c>
      <c r="F17">
        <v>35.94</v>
      </c>
      <c r="G17">
        <v>-45</v>
      </c>
      <c r="H17">
        <v>-90.5</v>
      </c>
      <c r="I17">
        <f xml:space="preserve">  12</f>
        <v>12</v>
      </c>
      <c r="J17">
        <v>-168.11500000000001</v>
      </c>
      <c r="K17">
        <v>-16.035</v>
      </c>
      <c r="L17">
        <v>107.54</v>
      </c>
      <c r="M17">
        <f xml:space="preserve">   0</f>
        <v>0</v>
      </c>
      <c r="N17" t="s">
        <v>35</v>
      </c>
      <c r="O17">
        <v>34</v>
      </c>
      <c r="P17">
        <v>7000</v>
      </c>
      <c r="Q17">
        <v>36</v>
      </c>
      <c r="R17">
        <v>194</v>
      </c>
      <c r="S17">
        <v>53</v>
      </c>
    </row>
    <row r="18" spans="1:19">
      <c r="A18">
        <v>17</v>
      </c>
      <c r="B18">
        <v>4</v>
      </c>
      <c r="C18">
        <v>980034</v>
      </c>
      <c r="D18" s="2">
        <v>41637.726453124997</v>
      </c>
      <c r="E18">
        <v>71.88</v>
      </c>
      <c r="F18">
        <v>35.94</v>
      </c>
      <c r="G18">
        <v>-45</v>
      </c>
      <c r="H18">
        <v>-90.5</v>
      </c>
      <c r="I18">
        <f xml:space="preserve">  12</f>
        <v>12</v>
      </c>
      <c r="J18">
        <v>-166.99</v>
      </c>
      <c r="K18">
        <v>-16.195</v>
      </c>
      <c r="L18">
        <v>96.715000000000003</v>
      </c>
      <c r="M18">
        <f xml:space="preserve">   0</f>
        <v>0</v>
      </c>
      <c r="N18" t="s">
        <v>35</v>
      </c>
      <c r="O18">
        <v>34</v>
      </c>
      <c r="P18">
        <v>7000</v>
      </c>
      <c r="Q18">
        <v>37</v>
      </c>
      <c r="R18">
        <v>202</v>
      </c>
      <c r="S18">
        <v>56</v>
      </c>
    </row>
    <row r="19" spans="1:19">
      <c r="A19">
        <v>18</v>
      </c>
      <c r="B19">
        <v>5</v>
      </c>
      <c r="C19">
        <v>980034</v>
      </c>
      <c r="D19" s="2">
        <v>41637.74199386574</v>
      </c>
      <c r="E19">
        <v>71.88</v>
      </c>
      <c r="F19">
        <v>35.94</v>
      </c>
      <c r="G19">
        <v>-45</v>
      </c>
      <c r="H19">
        <v>-90.5</v>
      </c>
      <c r="I19">
        <f xml:space="preserve">  12</f>
        <v>12</v>
      </c>
      <c r="J19">
        <v>-167.13499999999999</v>
      </c>
      <c r="K19">
        <v>-16.195</v>
      </c>
      <c r="L19">
        <v>87.245000000000005</v>
      </c>
      <c r="M19">
        <f xml:space="preserve">   0</f>
        <v>0</v>
      </c>
      <c r="N19" t="s">
        <v>35</v>
      </c>
      <c r="O19">
        <v>34</v>
      </c>
      <c r="P19">
        <v>7000</v>
      </c>
      <c r="Q19">
        <v>36</v>
      </c>
      <c r="R19">
        <v>199</v>
      </c>
      <c r="S19">
        <v>49</v>
      </c>
    </row>
    <row r="20" spans="1:19">
      <c r="A20">
        <v>19</v>
      </c>
      <c r="B20">
        <v>6</v>
      </c>
      <c r="C20">
        <v>980034</v>
      </c>
      <c r="D20" s="2">
        <v>41637.757482060188</v>
      </c>
      <c r="E20">
        <v>71.88</v>
      </c>
      <c r="F20">
        <v>35.94</v>
      </c>
      <c r="G20">
        <v>-45</v>
      </c>
      <c r="H20">
        <v>-90.5</v>
      </c>
      <c r="I20">
        <f xml:space="preserve">  12</f>
        <v>12</v>
      </c>
      <c r="J20">
        <v>-167.005</v>
      </c>
      <c r="K20">
        <v>-16.195</v>
      </c>
      <c r="L20">
        <v>78.08</v>
      </c>
      <c r="M20">
        <f xml:space="preserve">   0</f>
        <v>0</v>
      </c>
      <c r="N20" t="s">
        <v>35</v>
      </c>
      <c r="O20">
        <v>34</v>
      </c>
      <c r="P20">
        <v>7000</v>
      </c>
      <c r="Q20">
        <v>37</v>
      </c>
      <c r="R20">
        <v>196</v>
      </c>
      <c r="S20">
        <v>54</v>
      </c>
    </row>
    <row r="21" spans="1:19">
      <c r="A21">
        <v>20</v>
      </c>
      <c r="B21">
        <v>7</v>
      </c>
      <c r="C21">
        <v>980034</v>
      </c>
      <c r="D21" s="2">
        <v>41637.773378703707</v>
      </c>
      <c r="E21">
        <v>71.88</v>
      </c>
      <c r="F21">
        <v>35.94</v>
      </c>
      <c r="G21">
        <v>-45</v>
      </c>
      <c r="H21">
        <v>-90.5</v>
      </c>
      <c r="I21">
        <f xml:space="preserve">  12</f>
        <v>12</v>
      </c>
      <c r="J21">
        <v>-168.64500000000001</v>
      </c>
      <c r="K21">
        <v>-16.21</v>
      </c>
      <c r="L21">
        <v>66.674999999999997</v>
      </c>
      <c r="M21">
        <f xml:space="preserve">   0</f>
        <v>0</v>
      </c>
      <c r="N21" t="s">
        <v>35</v>
      </c>
      <c r="O21">
        <v>34</v>
      </c>
      <c r="P21">
        <v>21000</v>
      </c>
      <c r="Q21">
        <v>111</v>
      </c>
      <c r="R21">
        <v>361</v>
      </c>
      <c r="S21">
        <v>167</v>
      </c>
    </row>
    <row r="22" spans="1:19">
      <c r="A22">
        <v>21</v>
      </c>
      <c r="B22">
        <v>8</v>
      </c>
      <c r="C22">
        <v>980034</v>
      </c>
      <c r="D22" s="2">
        <v>41637.81747199074</v>
      </c>
      <c r="E22">
        <v>71.88</v>
      </c>
      <c r="F22">
        <v>35.94</v>
      </c>
      <c r="G22">
        <v>-45</v>
      </c>
      <c r="H22">
        <v>-90.5</v>
      </c>
      <c r="I22">
        <f xml:space="preserve">  12</f>
        <v>12</v>
      </c>
      <c r="J22">
        <v>-168.89500000000001</v>
      </c>
      <c r="K22">
        <v>-16.41</v>
      </c>
      <c r="L22">
        <v>57.965000000000003</v>
      </c>
      <c r="M22">
        <f xml:space="preserve">   0</f>
        <v>0</v>
      </c>
      <c r="N22" t="s">
        <v>35</v>
      </c>
      <c r="O22">
        <v>34</v>
      </c>
      <c r="P22">
        <v>7000</v>
      </c>
      <c r="Q22">
        <v>35</v>
      </c>
      <c r="R22">
        <v>220</v>
      </c>
      <c r="S22">
        <v>50</v>
      </c>
    </row>
    <row r="23" spans="1:19">
      <c r="A23">
        <v>22</v>
      </c>
      <c r="B23">
        <v>9</v>
      </c>
      <c r="C23">
        <v>980034</v>
      </c>
      <c r="D23" s="2">
        <v>41637.833384375001</v>
      </c>
      <c r="E23">
        <v>71.88</v>
      </c>
      <c r="F23">
        <v>35.94</v>
      </c>
      <c r="G23">
        <v>-45</v>
      </c>
      <c r="H23">
        <v>-90.5</v>
      </c>
      <c r="I23">
        <f xml:space="preserve">  12</f>
        <v>12</v>
      </c>
      <c r="J23">
        <v>-168.11500000000001</v>
      </c>
      <c r="K23">
        <v>-16.41</v>
      </c>
      <c r="L23">
        <v>47.49</v>
      </c>
      <c r="M23">
        <f xml:space="preserve">   0</f>
        <v>0</v>
      </c>
      <c r="N23" t="s">
        <v>35</v>
      </c>
      <c r="O23">
        <v>34</v>
      </c>
      <c r="P23">
        <v>7000</v>
      </c>
      <c r="Q23">
        <v>33</v>
      </c>
      <c r="R23">
        <v>218</v>
      </c>
      <c r="S23">
        <v>51</v>
      </c>
    </row>
    <row r="24" spans="1:19">
      <c r="A24">
        <v>23</v>
      </c>
      <c r="B24">
        <v>10</v>
      </c>
      <c r="C24">
        <v>980034</v>
      </c>
      <c r="D24" s="2">
        <v>41637.848137152774</v>
      </c>
      <c r="E24">
        <v>71.88</v>
      </c>
      <c r="F24">
        <v>35.94</v>
      </c>
      <c r="G24">
        <v>-45</v>
      </c>
      <c r="H24">
        <v>-90.5</v>
      </c>
      <c r="I24">
        <f xml:space="preserve">  12</f>
        <v>12</v>
      </c>
      <c r="J24">
        <v>-167.61</v>
      </c>
      <c r="K24">
        <v>-16.41</v>
      </c>
      <c r="L24">
        <v>36.854999999999997</v>
      </c>
      <c r="M24">
        <f xml:space="preserve">   0</f>
        <v>0</v>
      </c>
      <c r="N24" t="s">
        <v>35</v>
      </c>
      <c r="O24">
        <v>34</v>
      </c>
      <c r="P24">
        <v>7000</v>
      </c>
      <c r="Q24">
        <v>32</v>
      </c>
      <c r="R24">
        <v>207</v>
      </c>
      <c r="S24">
        <v>51</v>
      </c>
    </row>
    <row r="25" spans="1:19">
      <c r="A25">
        <v>24</v>
      </c>
      <c r="B25">
        <v>11</v>
      </c>
      <c r="C25">
        <v>980034</v>
      </c>
      <c r="D25" s="2">
        <v>41637.862247916666</v>
      </c>
      <c r="E25">
        <v>71.88</v>
      </c>
      <c r="F25">
        <v>35.94</v>
      </c>
      <c r="G25">
        <v>-45</v>
      </c>
      <c r="H25">
        <v>-90.5</v>
      </c>
      <c r="I25">
        <f xml:space="preserve">  12</f>
        <v>12</v>
      </c>
      <c r="J25">
        <v>-166.875</v>
      </c>
      <c r="K25">
        <v>-16.414999999999999</v>
      </c>
      <c r="L25">
        <v>26.965</v>
      </c>
      <c r="M25">
        <f xml:space="preserve">   0</f>
        <v>0</v>
      </c>
      <c r="N25" t="s">
        <v>35</v>
      </c>
      <c r="O25">
        <v>34</v>
      </c>
      <c r="P25">
        <v>7000</v>
      </c>
      <c r="Q25">
        <v>32</v>
      </c>
      <c r="R25">
        <v>214</v>
      </c>
      <c r="S25">
        <v>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195"/>
  <sheetViews>
    <sheetView topLeftCell="A1147" zoomScaleNormal="100" workbookViewId="0">
      <selection activeCell="H1162" sqref="H1162"/>
    </sheetView>
  </sheetViews>
  <sheetFormatPr defaultRowHeight="15"/>
  <sheetData>
    <row r="1" spans="1:12">
      <c r="A1" t="s">
        <v>54</v>
      </c>
      <c r="B1">
        <v>1</v>
      </c>
    </row>
    <row r="2" spans="1:12">
      <c r="A2" t="s">
        <v>0</v>
      </c>
    </row>
    <row r="3" spans="1:12">
      <c r="A3" t="s">
        <v>0</v>
      </c>
    </row>
    <row r="4" spans="1:12">
      <c r="A4" t="s">
        <v>0</v>
      </c>
    </row>
    <row r="5" spans="1:12">
      <c r="A5" t="s">
        <v>1</v>
      </c>
    </row>
    <row r="6" spans="1:12">
      <c r="A6" t="s">
        <v>2</v>
      </c>
    </row>
    <row r="7" spans="1:12">
      <c r="A7" t="s">
        <v>3</v>
      </c>
    </row>
    <row r="8" spans="1:12">
      <c r="A8" t="s">
        <v>4</v>
      </c>
    </row>
    <row r="9" spans="1:12">
      <c r="A9" t="s">
        <v>5</v>
      </c>
    </row>
    <row r="10" spans="1:12">
      <c r="A10" t="s">
        <v>6</v>
      </c>
    </row>
    <row r="11" spans="1:12">
      <c r="A11" t="s">
        <v>7</v>
      </c>
    </row>
    <row r="12" spans="1:12">
      <c r="A12" t="s">
        <v>8</v>
      </c>
    </row>
    <row r="13" spans="1:12">
      <c r="A13" t="s">
        <v>9</v>
      </c>
    </row>
    <row r="14" spans="1:12">
      <c r="A14" t="s">
        <v>10</v>
      </c>
      <c r="G14" t="s">
        <v>56</v>
      </c>
      <c r="H14" t="s">
        <v>57</v>
      </c>
      <c r="I14" t="s">
        <v>58</v>
      </c>
      <c r="J14" t="s">
        <v>59</v>
      </c>
      <c r="L14" t="s">
        <v>60</v>
      </c>
    </row>
    <row r="15" spans="1:12">
      <c r="A15" t="s">
        <v>11</v>
      </c>
      <c r="G15">
        <v>122.47635728242189</v>
      </c>
      <c r="H15">
        <v>-167.23638735751615</v>
      </c>
      <c r="I15">
        <v>0.3</v>
      </c>
      <c r="J15">
        <v>62.257035089237768</v>
      </c>
      <c r="L15">
        <v>90</v>
      </c>
    </row>
    <row r="16" spans="1:12">
      <c r="A16" t="s">
        <v>0</v>
      </c>
    </row>
    <row r="17" spans="1:8">
      <c r="A17" t="s">
        <v>38</v>
      </c>
      <c r="B17" t="s">
        <v>30</v>
      </c>
      <c r="C17" t="s">
        <v>20</v>
      </c>
      <c r="D17" t="s">
        <v>37</v>
      </c>
      <c r="E17" t="s">
        <v>36</v>
      </c>
      <c r="F17" t="s">
        <v>61</v>
      </c>
      <c r="G17" t="s">
        <v>62</v>
      </c>
      <c r="H17" t="s">
        <v>63</v>
      </c>
    </row>
    <row r="18" spans="1:8">
      <c r="A18">
        <v>1</v>
      </c>
      <c r="B18">
        <v>-168.67500000000001</v>
      </c>
      <c r="C18">
        <v>37</v>
      </c>
      <c r="D18">
        <v>7000</v>
      </c>
      <c r="E18">
        <v>55</v>
      </c>
      <c r="F18">
        <f>[1]!wallScanTrans(B18,G15,H15,I15,L15)+J15</f>
        <v>62.257035089237768</v>
      </c>
      <c r="G18">
        <f>(F18-E18)^2/E18</f>
        <v>0.95753742338960379</v>
      </c>
      <c r="H18">
        <f>SUM(G18:G54)/(COUNT(G18:G54)-4)</f>
        <v>0.8931025580390819</v>
      </c>
    </row>
    <row r="19" spans="1:8">
      <c r="A19">
        <v>2</v>
      </c>
      <c r="B19">
        <v>-168.6</v>
      </c>
      <c r="C19">
        <v>36</v>
      </c>
      <c r="D19">
        <v>7000</v>
      </c>
      <c r="E19">
        <v>59</v>
      </c>
      <c r="F19">
        <f>[1]!wallScanTrans(B19,G15,H15,I15,L15)+J15</f>
        <v>62.257035089237768</v>
      </c>
      <c r="G19">
        <f t="shared" ref="G19:G54" si="0">(F19-E19)^2/E19</f>
        <v>0.1798013147885775</v>
      </c>
    </row>
    <row r="20" spans="1:8">
      <c r="A20">
        <v>3</v>
      </c>
      <c r="B20">
        <v>-168.54</v>
      </c>
      <c r="C20">
        <v>36</v>
      </c>
      <c r="D20">
        <v>7000</v>
      </c>
      <c r="E20">
        <v>56</v>
      </c>
      <c r="F20">
        <f>[1]!wallScanTrans(B20,G15,H15,I15,L15)+J15</f>
        <v>62.257035089237768</v>
      </c>
      <c r="G20">
        <f t="shared" si="0"/>
        <v>0.69911585907058349</v>
      </c>
    </row>
    <row r="21" spans="1:8">
      <c r="A21">
        <v>4</v>
      </c>
      <c r="B21">
        <v>-168.47499999999999</v>
      </c>
      <c r="C21">
        <v>36</v>
      </c>
      <c r="D21">
        <v>7000</v>
      </c>
      <c r="E21">
        <v>70</v>
      </c>
      <c r="F21">
        <f>[1]!wallScanTrans(B21,G15,H15,I15,L15)+J15</f>
        <v>62.257035089237768</v>
      </c>
      <c r="G21">
        <f t="shared" si="0"/>
        <v>0.85647865156135983</v>
      </c>
    </row>
    <row r="22" spans="1:8">
      <c r="A22">
        <v>5</v>
      </c>
      <c r="B22">
        <v>-168.41</v>
      </c>
      <c r="C22">
        <v>37</v>
      </c>
      <c r="D22">
        <v>7000</v>
      </c>
      <c r="E22">
        <v>52</v>
      </c>
      <c r="F22">
        <f>[1]!wallScanTrans(B22,G15,H15,I15,L15)+J15</f>
        <v>62.257035089237768</v>
      </c>
      <c r="G22">
        <f t="shared" si="0"/>
        <v>2.0232070927279775</v>
      </c>
    </row>
    <row r="23" spans="1:8">
      <c r="A23">
        <v>6</v>
      </c>
      <c r="B23">
        <v>-168.345</v>
      </c>
      <c r="C23">
        <v>37</v>
      </c>
      <c r="D23">
        <v>7000</v>
      </c>
      <c r="E23">
        <v>61</v>
      </c>
      <c r="F23">
        <f>[1]!wallScanTrans(B23,G15,H15,I15,L15)+J15</f>
        <v>62.257035089237768</v>
      </c>
      <c r="G23">
        <f t="shared" si="0"/>
        <v>2.5903888779918068E-2</v>
      </c>
    </row>
    <row r="24" spans="1:8">
      <c r="A24">
        <v>7</v>
      </c>
      <c r="B24">
        <v>-168.28</v>
      </c>
      <c r="C24">
        <v>36</v>
      </c>
      <c r="D24">
        <v>7000</v>
      </c>
      <c r="E24">
        <v>69</v>
      </c>
      <c r="F24">
        <f>[1]!wallScanTrans(B24,G15,H15,I15,L15)+J15</f>
        <v>62.257035089237768</v>
      </c>
      <c r="G24">
        <f t="shared" si="0"/>
        <v>0.65895037373580756</v>
      </c>
    </row>
    <row r="25" spans="1:8">
      <c r="A25">
        <v>8</v>
      </c>
      <c r="B25">
        <v>-168.215</v>
      </c>
      <c r="C25">
        <v>37</v>
      </c>
      <c r="D25">
        <v>7000</v>
      </c>
      <c r="E25">
        <v>68</v>
      </c>
      <c r="F25">
        <f>[1]!wallScanTrans(B25,G15,H15,I15,L15)+J15</f>
        <v>62.257035089237768</v>
      </c>
      <c r="G25">
        <f t="shared" si="0"/>
        <v>0.48502420538597435</v>
      </c>
    </row>
    <row r="26" spans="1:8">
      <c r="A26">
        <v>9</v>
      </c>
      <c r="B26">
        <v>-168.14500000000001</v>
      </c>
      <c r="C26">
        <v>37</v>
      </c>
      <c r="D26">
        <v>7000</v>
      </c>
      <c r="E26">
        <v>67</v>
      </c>
      <c r="F26">
        <f>[1]!wallScanTrans(B26,G15,H15,I15,L15)+J15</f>
        <v>62.257035089237768</v>
      </c>
      <c r="G26">
        <f t="shared" si="0"/>
        <v>0.33575695738390737</v>
      </c>
    </row>
    <row r="27" spans="1:8">
      <c r="A27">
        <v>10</v>
      </c>
      <c r="B27">
        <v>-168.08</v>
      </c>
      <c r="C27">
        <v>36</v>
      </c>
      <c r="D27">
        <v>7000</v>
      </c>
      <c r="E27">
        <v>63</v>
      </c>
      <c r="F27">
        <f>[1]!wallScanTrans(B27,G15,H15,I15,L15)+J15</f>
        <v>62.257035089237768</v>
      </c>
      <c r="G27">
        <f t="shared" si="0"/>
        <v>8.7618548987925728E-3</v>
      </c>
    </row>
    <row r="28" spans="1:8">
      <c r="A28">
        <v>11</v>
      </c>
      <c r="B28">
        <v>-168.02500000000001</v>
      </c>
      <c r="C28">
        <v>36</v>
      </c>
      <c r="D28">
        <v>7000</v>
      </c>
      <c r="E28">
        <v>60</v>
      </c>
      <c r="F28">
        <f>[1]!wallScanTrans(B28,G15,H15,I15,L15)+J15</f>
        <v>62.257035089237768</v>
      </c>
      <c r="G28">
        <f t="shared" si="0"/>
        <v>8.4903456567508945E-2</v>
      </c>
    </row>
    <row r="29" spans="1:8">
      <c r="A29">
        <v>12</v>
      </c>
      <c r="B29">
        <v>-167.96</v>
      </c>
      <c r="C29">
        <v>36</v>
      </c>
      <c r="D29">
        <v>7000</v>
      </c>
      <c r="E29">
        <v>67</v>
      </c>
      <c r="F29">
        <f>[1]!wallScanTrans(B29,G15,H15,I15,L15)+J15</f>
        <v>62.257035089237768</v>
      </c>
      <c r="G29">
        <f t="shared" si="0"/>
        <v>0.33575695738390737</v>
      </c>
    </row>
    <row r="30" spans="1:8">
      <c r="A30">
        <v>13</v>
      </c>
      <c r="B30">
        <v>-167.89</v>
      </c>
      <c r="C30">
        <v>36</v>
      </c>
      <c r="D30">
        <v>7000</v>
      </c>
      <c r="E30">
        <v>60</v>
      </c>
      <c r="F30">
        <f>[1]!wallScanTrans(B30,G15,H15,I15,L15)+J15</f>
        <v>62.257035089237768</v>
      </c>
      <c r="G30">
        <f t="shared" si="0"/>
        <v>8.4903456567508945E-2</v>
      </c>
    </row>
    <row r="31" spans="1:8">
      <c r="A31">
        <v>14</v>
      </c>
      <c r="B31">
        <v>-167.82499999999999</v>
      </c>
      <c r="C31">
        <v>36</v>
      </c>
      <c r="D31">
        <v>7000</v>
      </c>
      <c r="E31">
        <v>61</v>
      </c>
      <c r="F31">
        <f>[1]!wallScanTrans(B31,G15,H15,I15,L15)+J15</f>
        <v>62.257035089237768</v>
      </c>
      <c r="G31">
        <f t="shared" si="0"/>
        <v>2.5903888779918068E-2</v>
      </c>
    </row>
    <row r="32" spans="1:8">
      <c r="A32">
        <v>15</v>
      </c>
      <c r="B32">
        <v>-167.755</v>
      </c>
      <c r="C32">
        <v>36</v>
      </c>
      <c r="D32">
        <v>7000</v>
      </c>
      <c r="E32">
        <v>54</v>
      </c>
      <c r="F32">
        <f>[1]!wallScanTrans(B32,G15,H15,I15,L15)+J15</f>
        <v>62.257035089237768</v>
      </c>
      <c r="G32">
        <f t="shared" si="0"/>
        <v>1.262567193794514</v>
      </c>
    </row>
    <row r="33" spans="1:7">
      <c r="A33">
        <v>16</v>
      </c>
      <c r="B33">
        <v>-167.69</v>
      </c>
      <c r="C33">
        <v>36</v>
      </c>
      <c r="D33">
        <v>7000</v>
      </c>
      <c r="E33">
        <v>69</v>
      </c>
      <c r="F33">
        <f>[1]!wallScanTrans(B33,G15,H15,I15,L15)+J15</f>
        <v>62.257035089237768</v>
      </c>
      <c r="G33">
        <f t="shared" si="0"/>
        <v>0.65895037373580756</v>
      </c>
    </row>
    <row r="34" spans="1:7">
      <c r="A34">
        <v>17</v>
      </c>
      <c r="B34">
        <v>-167.625</v>
      </c>
      <c r="C34">
        <v>37</v>
      </c>
      <c r="D34">
        <v>7000</v>
      </c>
      <c r="E34">
        <v>64</v>
      </c>
      <c r="F34">
        <f>[1]!wallScanTrans(B34,G15,H15,I15,L15)+J15</f>
        <v>62.257035089237768</v>
      </c>
      <c r="G34">
        <f t="shared" si="0"/>
        <v>4.7467604377318701E-2</v>
      </c>
    </row>
    <row r="35" spans="1:7">
      <c r="A35">
        <v>18</v>
      </c>
      <c r="B35">
        <v>-167.56</v>
      </c>
      <c r="C35">
        <v>36</v>
      </c>
      <c r="D35">
        <v>7000</v>
      </c>
      <c r="E35">
        <v>74</v>
      </c>
      <c r="F35">
        <f>[1]!wallScanTrans(B35,G15,H15,I15,L15)+J15</f>
        <v>62.257035089237768</v>
      </c>
      <c r="G35">
        <f t="shared" si="0"/>
        <v>1.8634760120999059</v>
      </c>
    </row>
    <row r="36" spans="1:7">
      <c r="A36">
        <v>19</v>
      </c>
      <c r="B36">
        <v>-167.495</v>
      </c>
      <c r="C36">
        <v>37</v>
      </c>
      <c r="D36">
        <v>7000</v>
      </c>
      <c r="E36">
        <v>70</v>
      </c>
      <c r="F36">
        <f>[1]!wallScanTrans(B36,G15,H15,I15,L15)+J15</f>
        <v>62.257035089237768</v>
      </c>
      <c r="G36">
        <f t="shared" si="0"/>
        <v>0.85647865156135983</v>
      </c>
    </row>
    <row r="37" spans="1:7">
      <c r="A37">
        <v>20</v>
      </c>
      <c r="B37">
        <v>-167.435</v>
      </c>
      <c r="C37">
        <v>37</v>
      </c>
      <c r="D37">
        <v>7000</v>
      </c>
      <c r="E37">
        <v>53</v>
      </c>
      <c r="F37">
        <f>[1]!wallScanTrans(B37,G15,H15,I15,L15)+J15</f>
        <v>62.505762739083167</v>
      </c>
      <c r="G37">
        <f t="shared" si="0"/>
        <v>1.7048967028630551</v>
      </c>
    </row>
    <row r="38" spans="1:7">
      <c r="A38">
        <v>21</v>
      </c>
      <c r="B38">
        <v>-167.36500000000001</v>
      </c>
      <c r="C38">
        <v>36</v>
      </c>
      <c r="D38">
        <v>7000</v>
      </c>
      <c r="E38">
        <v>83</v>
      </c>
      <c r="F38">
        <f>[1]!wallScanTrans(B38,G15,H15,I15,L15)+J15</f>
        <v>71.749617993651739</v>
      </c>
      <c r="G38">
        <f t="shared" si="0"/>
        <v>1.5249529552863219</v>
      </c>
    </row>
    <row r="39" spans="1:7">
      <c r="A39">
        <v>22</v>
      </c>
      <c r="B39">
        <v>-167.30500000000001</v>
      </c>
      <c r="C39">
        <v>37</v>
      </c>
      <c r="D39">
        <v>7000</v>
      </c>
      <c r="E39">
        <v>92</v>
      </c>
      <c r="F39">
        <f>[1]!wallScanTrans(B39,G15,H15,I15,L15)+J15</f>
        <v>90.287540130889084</v>
      </c>
      <c r="G39">
        <f t="shared" si="0"/>
        <v>3.1875204383862765E-2</v>
      </c>
    </row>
    <row r="40" spans="1:7">
      <c r="A40">
        <v>23</v>
      </c>
      <c r="B40">
        <v>-167.23500000000001</v>
      </c>
      <c r="C40">
        <v>36</v>
      </c>
      <c r="D40">
        <v>7000</v>
      </c>
      <c r="E40">
        <v>112</v>
      </c>
      <c r="F40">
        <f>[1]!wallScanTrans(B40,G15,H15,I15,L15)+J15</f>
        <v>124.29359786405058</v>
      </c>
      <c r="G40">
        <f t="shared" si="0"/>
        <v>1.3493977539552593</v>
      </c>
    </row>
    <row r="41" spans="1:7">
      <c r="A41">
        <v>24</v>
      </c>
      <c r="B41">
        <v>-167.17</v>
      </c>
      <c r="C41">
        <v>37</v>
      </c>
      <c r="D41">
        <v>7000</v>
      </c>
      <c r="E41">
        <v>169</v>
      </c>
      <c r="F41">
        <f>[1]!wallScanTrans(B41,G15,H15,I15,L15)+J15</f>
        <v>155.82691603173481</v>
      </c>
      <c r="G41">
        <f t="shared" si="0"/>
        <v>1.0268055694376648</v>
      </c>
    </row>
    <row r="42" spans="1:7">
      <c r="A42">
        <v>25</v>
      </c>
      <c r="B42">
        <v>-167.11</v>
      </c>
      <c r="C42">
        <v>36</v>
      </c>
      <c r="D42">
        <v>7000</v>
      </c>
      <c r="E42">
        <v>177</v>
      </c>
      <c r="F42">
        <f>[1]!wallScanTrans(B42,G15,H15,I15,L15)+J15</f>
        <v>174.72823123138457</v>
      </c>
      <c r="G42">
        <f t="shared" si="0"/>
        <v>2.9157815469245594E-2</v>
      </c>
    </row>
    <row r="43" spans="1:7">
      <c r="A43">
        <v>26</v>
      </c>
      <c r="B43">
        <v>-167.04499999999999</v>
      </c>
      <c r="C43">
        <v>36</v>
      </c>
      <c r="D43">
        <v>7000</v>
      </c>
      <c r="E43">
        <v>175</v>
      </c>
      <c r="F43">
        <f>[1]!wallScanTrans(B43,G15,H15,I15,L15)+J15</f>
        <v>184.14776266297588</v>
      </c>
      <c r="G43">
        <f t="shared" si="0"/>
        <v>0.47818035278934595</v>
      </c>
    </row>
    <row r="44" spans="1:7">
      <c r="A44">
        <v>27</v>
      </c>
      <c r="B44">
        <v>-166.97</v>
      </c>
      <c r="C44">
        <v>37</v>
      </c>
      <c r="D44">
        <v>7000</v>
      </c>
      <c r="E44">
        <v>192</v>
      </c>
      <c r="F44">
        <f>[1]!wallScanTrans(B44,G15,H15,I15,L15)+J15</f>
        <v>184.73339237165965</v>
      </c>
      <c r="G44">
        <f t="shared" si="0"/>
        <v>0.27501867929299068</v>
      </c>
    </row>
    <row r="45" spans="1:7">
      <c r="A45">
        <v>28</v>
      </c>
      <c r="B45">
        <v>-166.91</v>
      </c>
      <c r="C45">
        <v>36</v>
      </c>
      <c r="D45">
        <v>7000</v>
      </c>
      <c r="E45">
        <v>200</v>
      </c>
      <c r="F45">
        <f>[1]!wallScanTrans(B45,G15,H15,I15,L15)+J15</f>
        <v>184.73339237165965</v>
      </c>
      <c r="G45">
        <f t="shared" si="0"/>
        <v>1.1653465423884992</v>
      </c>
    </row>
    <row r="46" spans="1:7">
      <c r="A46">
        <v>29</v>
      </c>
      <c r="B46">
        <v>-166.845</v>
      </c>
      <c r="C46">
        <v>36</v>
      </c>
      <c r="D46">
        <v>7000</v>
      </c>
      <c r="E46">
        <v>199</v>
      </c>
      <c r="F46">
        <f>[1]!wallScanTrans(B46,G15,H15,I15,L15)+J15</f>
        <v>184.73339237165965</v>
      </c>
      <c r="G46">
        <f t="shared" si="0"/>
        <v>1.0227944382965786</v>
      </c>
    </row>
    <row r="47" spans="1:7">
      <c r="A47">
        <v>30</v>
      </c>
      <c r="B47">
        <v>-166.78</v>
      </c>
      <c r="C47">
        <v>37</v>
      </c>
      <c r="D47">
        <v>7000</v>
      </c>
      <c r="E47">
        <v>186</v>
      </c>
      <c r="F47">
        <f>[1]!wallScanTrans(B47,G15,H15,I15,L15)+J15</f>
        <v>184.73339237165965</v>
      </c>
      <c r="G47">
        <f t="shared" si="0"/>
        <v>8.6252413127417896E-3</v>
      </c>
    </row>
    <row r="48" spans="1:7">
      <c r="A48">
        <v>31</v>
      </c>
      <c r="B48">
        <v>-166.72</v>
      </c>
      <c r="C48">
        <v>37</v>
      </c>
      <c r="D48">
        <v>7000</v>
      </c>
      <c r="E48">
        <v>178</v>
      </c>
      <c r="F48">
        <f>[1]!wallScanTrans(B48,G15,H15,I15,L15)+J15</f>
        <v>184.73339237165965</v>
      </c>
      <c r="G48">
        <f t="shared" si="0"/>
        <v>0.25471108331867603</v>
      </c>
    </row>
    <row r="49" spans="1:7">
      <c r="A49">
        <v>32</v>
      </c>
      <c r="B49">
        <v>-166.655</v>
      </c>
      <c r="C49">
        <v>36</v>
      </c>
      <c r="D49">
        <v>7000</v>
      </c>
      <c r="E49">
        <v>187</v>
      </c>
      <c r="F49">
        <f>[1]!wallScanTrans(B49,G15,H15,I15,L15)+J15</f>
        <v>184.73339237165965</v>
      </c>
      <c r="G49">
        <f t="shared" si="0"/>
        <v>2.7473316261233574E-2</v>
      </c>
    </row>
    <row r="50" spans="1:7">
      <c r="A50">
        <v>33</v>
      </c>
      <c r="B50">
        <v>-166.59</v>
      </c>
      <c r="C50">
        <v>36</v>
      </c>
      <c r="D50">
        <v>7000</v>
      </c>
      <c r="E50">
        <v>161</v>
      </c>
      <c r="F50">
        <f>[1]!wallScanTrans(B50,G15,H15,I15,L15)+J15</f>
        <v>184.73339237165965</v>
      </c>
      <c r="G50">
        <f t="shared" si="0"/>
        <v>3.4985957358208215</v>
      </c>
    </row>
    <row r="51" spans="1:7">
      <c r="A51">
        <v>34</v>
      </c>
      <c r="B51">
        <v>-166.52500000000001</v>
      </c>
      <c r="C51">
        <v>37</v>
      </c>
      <c r="D51">
        <v>7000</v>
      </c>
      <c r="E51">
        <v>177</v>
      </c>
      <c r="F51">
        <f>[1]!wallScanTrans(B51,G15,H15,I15,L15)+J15</f>
        <v>184.73339237165965</v>
      </c>
      <c r="G51">
        <f t="shared" si="0"/>
        <v>0.33788337612454028</v>
      </c>
    </row>
    <row r="52" spans="1:7">
      <c r="A52">
        <v>35</v>
      </c>
      <c r="B52">
        <v>-166.46</v>
      </c>
      <c r="C52">
        <v>37</v>
      </c>
      <c r="D52">
        <v>7000</v>
      </c>
      <c r="E52">
        <v>193</v>
      </c>
      <c r="F52">
        <f>[1]!wallScanTrans(B52,G15,H15,I15,L15)+J15</f>
        <v>184.73339237165965</v>
      </c>
      <c r="G52">
        <f t="shared" si="0"/>
        <v>0.35407669264733116</v>
      </c>
    </row>
    <row r="53" spans="1:7">
      <c r="A53">
        <v>36</v>
      </c>
      <c r="B53">
        <v>-166.4</v>
      </c>
      <c r="C53">
        <v>37</v>
      </c>
      <c r="D53">
        <v>7000</v>
      </c>
      <c r="E53">
        <v>209</v>
      </c>
      <c r="F53">
        <f>[1]!wallScanTrans(B53,G15,H15,I15,L15)+J15</f>
        <v>184.73339237165965</v>
      </c>
      <c r="G53">
        <f t="shared" si="0"/>
        <v>2.8175514152527565</v>
      </c>
    </row>
    <row r="54" spans="1:7">
      <c r="A54">
        <v>37</v>
      </c>
      <c r="B54">
        <v>-166.32</v>
      </c>
      <c r="C54">
        <v>37</v>
      </c>
      <c r="D54">
        <v>7000</v>
      </c>
      <c r="E54">
        <v>166</v>
      </c>
      <c r="F54">
        <f>[1]!wallScanTrans(B54,G15,H15,I15,L15)+J15</f>
        <v>184.73339237165965</v>
      </c>
      <c r="G54">
        <f t="shared" si="0"/>
        <v>2.1140963237985293</v>
      </c>
    </row>
    <row r="55" spans="1:7">
      <c r="A55" t="s">
        <v>0</v>
      </c>
    </row>
    <row r="56" spans="1:7">
      <c r="A56" t="s">
        <v>0</v>
      </c>
    </row>
    <row r="57" spans="1:7">
      <c r="A57" t="s">
        <v>0</v>
      </c>
    </row>
    <row r="58" spans="1:7">
      <c r="A58" t="s">
        <v>0</v>
      </c>
    </row>
    <row r="59" spans="1:7">
      <c r="A59" t="s">
        <v>64</v>
      </c>
    </row>
    <row r="60" spans="1:7">
      <c r="A60" t="s">
        <v>65</v>
      </c>
    </row>
    <row r="61" spans="1:7">
      <c r="A61" t="s">
        <v>3</v>
      </c>
    </row>
    <row r="62" spans="1:7">
      <c r="A62" t="s">
        <v>4</v>
      </c>
    </row>
    <row r="63" spans="1:7">
      <c r="A63" t="s">
        <v>5</v>
      </c>
    </row>
    <row r="64" spans="1:7">
      <c r="A64" t="s">
        <v>6</v>
      </c>
    </row>
    <row r="65" spans="1:12">
      <c r="A65" t="s">
        <v>66</v>
      </c>
    </row>
    <row r="66" spans="1:12">
      <c r="A66" t="s">
        <v>67</v>
      </c>
    </row>
    <row r="67" spans="1:12">
      <c r="A67" t="s">
        <v>9</v>
      </c>
    </row>
    <row r="68" spans="1:12">
      <c r="A68" t="s">
        <v>10</v>
      </c>
      <c r="G68" t="s">
        <v>56</v>
      </c>
      <c r="H68" t="s">
        <v>57</v>
      </c>
      <c r="I68" t="s">
        <v>58</v>
      </c>
      <c r="J68" t="s">
        <v>59</v>
      </c>
      <c r="L68" t="s">
        <v>60</v>
      </c>
    </row>
    <row r="69" spans="1:12">
      <c r="A69" t="s">
        <v>11</v>
      </c>
      <c r="G69">
        <v>111.87370805010605</v>
      </c>
      <c r="H69">
        <v>-166.82158791848548</v>
      </c>
      <c r="I69">
        <v>0.3</v>
      </c>
      <c r="J69">
        <v>66.603730894063773</v>
      </c>
      <c r="L69">
        <v>90</v>
      </c>
    </row>
    <row r="70" spans="1:12">
      <c r="A70" t="s">
        <v>0</v>
      </c>
    </row>
    <row r="71" spans="1:12">
      <c r="A71" t="s">
        <v>38</v>
      </c>
      <c r="B71" t="s">
        <v>30</v>
      </c>
      <c r="C71" t="s">
        <v>20</v>
      </c>
      <c r="D71" t="s">
        <v>37</v>
      </c>
      <c r="E71" t="s">
        <v>36</v>
      </c>
      <c r="F71" t="s">
        <v>61</v>
      </c>
      <c r="G71" t="s">
        <v>62</v>
      </c>
      <c r="H71" t="s">
        <v>63</v>
      </c>
    </row>
    <row r="72" spans="1:12">
      <c r="A72">
        <v>1</v>
      </c>
      <c r="B72">
        <v>-167.97</v>
      </c>
      <c r="C72">
        <v>37</v>
      </c>
      <c r="D72">
        <v>7000</v>
      </c>
      <c r="E72">
        <v>69</v>
      </c>
      <c r="F72">
        <f>[1]!wallScanTrans(B72,G69,H69,I69,L69)+J69</f>
        <v>66.603730894063773</v>
      </c>
      <c r="G72">
        <f>(F72-E72)^2/E72</f>
        <v>8.3218922145860949E-2</v>
      </c>
      <c r="H72">
        <f>SUM(G72:G105)/(COUNT(G72:G105)-4)</f>
        <v>0.95114746481939272</v>
      </c>
    </row>
    <row r="73" spans="1:12">
      <c r="A73">
        <v>2</v>
      </c>
      <c r="B73">
        <v>-167.9</v>
      </c>
      <c r="C73">
        <v>36</v>
      </c>
      <c r="D73">
        <v>7000</v>
      </c>
      <c r="E73">
        <v>59</v>
      </c>
      <c r="F73">
        <f>[1]!wallScanTrans(B73,G69,H69,I69,L69)+J69</f>
        <v>66.603730894063773</v>
      </c>
      <c r="G73">
        <f t="shared" ref="G73:G105" si="1">(F73-E73)^2/E73</f>
        <v>0.97994446625999776</v>
      </c>
    </row>
    <row r="74" spans="1:12">
      <c r="A74">
        <v>3</v>
      </c>
      <c r="B74">
        <v>-167.83500000000001</v>
      </c>
      <c r="C74">
        <v>37</v>
      </c>
      <c r="D74">
        <v>7000</v>
      </c>
      <c r="E74">
        <v>66</v>
      </c>
      <c r="F74">
        <f>[1]!wallScanTrans(B74,G69,H69,I69,L69)+J69</f>
        <v>66.603730894063773</v>
      </c>
      <c r="G74">
        <f t="shared" si="1"/>
        <v>5.52259079465216E-3</v>
      </c>
    </row>
    <row r="75" spans="1:12">
      <c r="A75">
        <v>4</v>
      </c>
      <c r="B75">
        <v>-167.77500000000001</v>
      </c>
      <c r="C75">
        <v>37</v>
      </c>
      <c r="D75">
        <v>7000</v>
      </c>
      <c r="E75">
        <v>72</v>
      </c>
      <c r="F75">
        <f>[1]!wallScanTrans(B75,G69,H69,I69,L69)+J69</f>
        <v>66.603730894063773</v>
      </c>
      <c r="G75">
        <f t="shared" si="1"/>
        <v>0.40444055921780231</v>
      </c>
    </row>
    <row r="76" spans="1:12">
      <c r="A76">
        <v>5</v>
      </c>
      <c r="B76">
        <v>-167.715</v>
      </c>
      <c r="C76">
        <v>37</v>
      </c>
      <c r="D76">
        <v>7000</v>
      </c>
      <c r="E76">
        <v>71</v>
      </c>
      <c r="F76">
        <f>[1]!wallScanTrans(B76,G69,H69,I69,L69)+J69</f>
        <v>66.603730894063773</v>
      </c>
      <c r="G76">
        <f t="shared" si="1"/>
        <v>0.27221383171562413</v>
      </c>
    </row>
    <row r="77" spans="1:12">
      <c r="A77">
        <v>6</v>
      </c>
      <c r="B77">
        <v>-167.65</v>
      </c>
      <c r="C77">
        <v>37</v>
      </c>
      <c r="D77">
        <v>7000</v>
      </c>
      <c r="E77">
        <v>77</v>
      </c>
      <c r="F77">
        <f>[1]!wallScanTrans(B77,G69,H69,I69,L69)+J69</f>
        <v>66.603730894063773</v>
      </c>
      <c r="G77">
        <f t="shared" si="1"/>
        <v>1.4036676795200524</v>
      </c>
    </row>
    <row r="78" spans="1:12">
      <c r="A78">
        <v>7</v>
      </c>
      <c r="B78">
        <v>-167.58</v>
      </c>
      <c r="C78">
        <v>36</v>
      </c>
      <c r="D78">
        <v>7000</v>
      </c>
      <c r="E78">
        <v>72</v>
      </c>
      <c r="F78">
        <f>[1]!wallScanTrans(B78,G69,H69,I69,L69)+J69</f>
        <v>66.603730894063773</v>
      </c>
      <c r="G78">
        <f t="shared" si="1"/>
        <v>0.40444055921780231</v>
      </c>
    </row>
    <row r="79" spans="1:12">
      <c r="A79">
        <v>8</v>
      </c>
      <c r="B79">
        <v>-167.51</v>
      </c>
      <c r="C79">
        <v>37</v>
      </c>
      <c r="D79">
        <v>7000</v>
      </c>
      <c r="E79">
        <v>69</v>
      </c>
      <c r="F79">
        <f>[1]!wallScanTrans(B79,G69,H69,I69,L69)+J69</f>
        <v>66.603730894063773</v>
      </c>
      <c r="G79">
        <f t="shared" si="1"/>
        <v>8.3218922145860949E-2</v>
      </c>
    </row>
    <row r="80" spans="1:12">
      <c r="A80">
        <v>9</v>
      </c>
      <c r="B80">
        <v>-167.44</v>
      </c>
      <c r="C80">
        <v>37</v>
      </c>
      <c r="D80">
        <v>7000</v>
      </c>
      <c r="E80">
        <v>62</v>
      </c>
      <c r="F80">
        <f>[1]!wallScanTrans(B80,G69,H69,I69,L69)+J69</f>
        <v>66.603730894063773</v>
      </c>
      <c r="G80">
        <f t="shared" si="1"/>
        <v>0.34184416362834236</v>
      </c>
    </row>
    <row r="81" spans="1:7">
      <c r="A81">
        <v>10</v>
      </c>
      <c r="B81">
        <v>-167.375</v>
      </c>
      <c r="C81">
        <v>36</v>
      </c>
      <c r="D81">
        <v>7000</v>
      </c>
      <c r="E81">
        <v>67</v>
      </c>
      <c r="F81">
        <f>[1]!wallScanTrans(B81,G69,H69,I69,L69)+J69</f>
        <v>66.603730894063773</v>
      </c>
      <c r="G81">
        <f t="shared" si="1"/>
        <v>2.3437194674551754E-3</v>
      </c>
    </row>
    <row r="82" spans="1:7">
      <c r="A82">
        <v>11</v>
      </c>
      <c r="B82">
        <v>-167.32499999999999</v>
      </c>
      <c r="C82">
        <v>37</v>
      </c>
      <c r="D82">
        <v>7000</v>
      </c>
      <c r="E82">
        <v>66</v>
      </c>
      <c r="F82">
        <f>[1]!wallScanTrans(B82,G69,H69,I69,L69)+J69</f>
        <v>66.603730894063773</v>
      </c>
      <c r="G82">
        <f t="shared" si="1"/>
        <v>5.52259079465216E-3</v>
      </c>
    </row>
    <row r="83" spans="1:7">
      <c r="A83">
        <v>12</v>
      </c>
      <c r="B83">
        <v>-167.26</v>
      </c>
      <c r="C83">
        <v>36</v>
      </c>
      <c r="D83">
        <v>7000</v>
      </c>
      <c r="E83">
        <v>76</v>
      </c>
      <c r="F83">
        <f>[1]!wallScanTrans(B83,G69,H69,I69,L69)+J69</f>
        <v>66.603730894063773</v>
      </c>
      <c r="G83">
        <f t="shared" si="1"/>
        <v>1.1617088567259419</v>
      </c>
    </row>
    <row r="84" spans="1:7">
      <c r="A84">
        <v>13</v>
      </c>
      <c r="B84">
        <v>-167.19</v>
      </c>
      <c r="C84">
        <v>36</v>
      </c>
      <c r="D84">
        <v>7000</v>
      </c>
      <c r="E84">
        <v>57</v>
      </c>
      <c r="F84">
        <f>[1]!wallScanTrans(B84,G69,H69,I69,L69)+J69</f>
        <v>66.603730894063773</v>
      </c>
      <c r="G84">
        <f t="shared" si="1"/>
        <v>1.6180990716771044</v>
      </c>
    </row>
    <row r="85" spans="1:7">
      <c r="A85">
        <v>14</v>
      </c>
      <c r="B85">
        <v>-167.12</v>
      </c>
      <c r="C85">
        <v>37</v>
      </c>
      <c r="D85">
        <v>7000</v>
      </c>
      <c r="E85">
        <v>60</v>
      </c>
      <c r="F85">
        <f>[1]!wallScanTrans(B85,G69,H69,I69,L69)+J69</f>
        <v>66.603730894063773</v>
      </c>
      <c r="G85">
        <f t="shared" si="1"/>
        <v>0.72682102868687204</v>
      </c>
    </row>
    <row r="86" spans="1:7">
      <c r="A86">
        <v>15</v>
      </c>
      <c r="B86">
        <v>-167.06</v>
      </c>
      <c r="C86">
        <v>36</v>
      </c>
      <c r="D86">
        <v>7000</v>
      </c>
      <c r="E86">
        <v>62</v>
      </c>
      <c r="F86">
        <f>[1]!wallScanTrans(B86,G69,H69,I69,L69)+J69</f>
        <v>66.603730894063773</v>
      </c>
      <c r="G86">
        <f t="shared" si="1"/>
        <v>0.34184416362834236</v>
      </c>
    </row>
    <row r="87" spans="1:7">
      <c r="A87">
        <v>16</v>
      </c>
      <c r="B87">
        <v>-166.99</v>
      </c>
      <c r="C87">
        <v>36</v>
      </c>
      <c r="D87">
        <v>7000</v>
      </c>
      <c r="E87">
        <v>73</v>
      </c>
      <c r="F87">
        <f>[1]!wallScanTrans(B87,G69,H69,I69,L69)+J69</f>
        <v>68.979722454708096</v>
      </c>
      <c r="G87">
        <f t="shared" si="1"/>
        <v>0.22140591152299041</v>
      </c>
    </row>
    <row r="88" spans="1:7">
      <c r="A88">
        <v>17</v>
      </c>
      <c r="B88">
        <v>-166.935</v>
      </c>
      <c r="C88">
        <v>36</v>
      </c>
      <c r="D88">
        <v>7000</v>
      </c>
      <c r="E88">
        <v>74</v>
      </c>
      <c r="F88">
        <f>[1]!wallScanTrans(B88,G69,H69,I69,L69)+J69</f>
        <v>78.71794938487858</v>
      </c>
      <c r="G88">
        <f t="shared" si="1"/>
        <v>0.30079792430102931</v>
      </c>
    </row>
    <row r="89" spans="1:7">
      <c r="A89">
        <v>18</v>
      </c>
      <c r="B89">
        <v>-166.87</v>
      </c>
      <c r="C89">
        <v>37</v>
      </c>
      <c r="D89">
        <v>7000</v>
      </c>
      <c r="E89">
        <v>106</v>
      </c>
      <c r="F89">
        <f>[1]!wallScanTrans(B89,G69,H69,I69,L69)+J69</f>
        <v>99.922484395954854</v>
      </c>
      <c r="G89">
        <f t="shared" si="1"/>
        <v>0.34845467846615324</v>
      </c>
    </row>
    <row r="90" spans="1:7">
      <c r="A90">
        <v>19</v>
      </c>
      <c r="B90">
        <v>-166.8</v>
      </c>
      <c r="C90">
        <v>36</v>
      </c>
      <c r="D90">
        <v>7000</v>
      </c>
      <c r="E90">
        <v>134</v>
      </c>
      <c r="F90">
        <f>[1]!wallScanTrans(B90,G69,H69,I69,L69)+J69</f>
        <v>133.34626735808138</v>
      </c>
      <c r="G90">
        <f t="shared" si="1"/>
        <v>3.1893012470888241E-3</v>
      </c>
    </row>
    <row r="91" spans="1:7">
      <c r="A91">
        <v>20</v>
      </c>
      <c r="B91">
        <v>-166.72499999999999</v>
      </c>
      <c r="C91">
        <v>36</v>
      </c>
      <c r="D91">
        <v>7000</v>
      </c>
      <c r="E91">
        <v>149</v>
      </c>
      <c r="F91">
        <f>[1]!wallScanTrans(B91,G69,H69,I69,L69)+J69</f>
        <v>161.88228859746664</v>
      </c>
      <c r="G91">
        <f t="shared" si="1"/>
        <v>1.1137809362981144</v>
      </c>
    </row>
    <row r="92" spans="1:7">
      <c r="A92">
        <v>21</v>
      </c>
      <c r="B92">
        <v>-166.66</v>
      </c>
      <c r="C92">
        <v>36</v>
      </c>
      <c r="D92">
        <v>7000</v>
      </c>
      <c r="E92">
        <v>188</v>
      </c>
      <c r="F92">
        <f>[1]!wallScanTrans(B92,G69,H69,I69,L69)+J69</f>
        <v>175.30183207754024</v>
      </c>
      <c r="G92">
        <f t="shared" si="1"/>
        <v>0.85767802439886176</v>
      </c>
    </row>
    <row r="93" spans="1:7">
      <c r="A93">
        <v>22</v>
      </c>
      <c r="B93">
        <v>-166.595</v>
      </c>
      <c r="C93">
        <v>38</v>
      </c>
      <c r="D93">
        <v>7000</v>
      </c>
      <c r="E93">
        <v>174</v>
      </c>
      <c r="F93">
        <f>[1]!wallScanTrans(B93,G69,H69,I69,L69)+J69</f>
        <v>178.47743894416982</v>
      </c>
      <c r="G93">
        <f t="shared" si="1"/>
        <v>0.11521528447568129</v>
      </c>
    </row>
    <row r="94" spans="1:7">
      <c r="A94">
        <v>23</v>
      </c>
      <c r="B94">
        <v>-166.54499999999999</v>
      </c>
      <c r="C94">
        <v>36</v>
      </c>
      <c r="D94">
        <v>7000</v>
      </c>
      <c r="E94">
        <v>175</v>
      </c>
      <c r="F94">
        <f>[1]!wallScanTrans(B94,G69,H69,I69,L69)+J69</f>
        <v>178.47743894416982</v>
      </c>
      <c r="G94">
        <f t="shared" si="1"/>
        <v>6.9100466345308031E-2</v>
      </c>
    </row>
    <row r="95" spans="1:7">
      <c r="A95">
        <v>24</v>
      </c>
      <c r="B95">
        <v>-166.47499999999999</v>
      </c>
      <c r="C95">
        <v>36</v>
      </c>
      <c r="D95">
        <v>7000</v>
      </c>
      <c r="E95">
        <v>184</v>
      </c>
      <c r="F95">
        <f>[1]!wallScanTrans(B95,G69,H69,I69,L69)+J69</f>
        <v>178.47743894416982</v>
      </c>
      <c r="G95">
        <f t="shared" si="1"/>
        <v>0.16575369899658784</v>
      </c>
    </row>
    <row r="96" spans="1:7">
      <c r="A96">
        <v>25</v>
      </c>
      <c r="B96">
        <v>-166.41</v>
      </c>
      <c r="C96">
        <v>36</v>
      </c>
      <c r="D96">
        <v>7000</v>
      </c>
      <c r="E96">
        <v>184</v>
      </c>
      <c r="F96">
        <f>[1]!wallScanTrans(B96,G69,H69,I69,L69)+J69</f>
        <v>178.47743894416982</v>
      </c>
      <c r="G96">
        <f t="shared" si="1"/>
        <v>0.16575369899658784</v>
      </c>
    </row>
    <row r="97" spans="1:7">
      <c r="A97">
        <v>26</v>
      </c>
      <c r="B97">
        <v>-166.345</v>
      </c>
      <c r="C97">
        <v>36</v>
      </c>
      <c r="D97">
        <v>7000</v>
      </c>
      <c r="E97">
        <v>212</v>
      </c>
      <c r="F97">
        <f>[1]!wallScanTrans(B97,G69,H69,I69,L69)+J69</f>
        <v>178.47743894416982</v>
      </c>
      <c r="G97">
        <f t="shared" si="1"/>
        <v>5.3007646214238786</v>
      </c>
    </row>
    <row r="98" spans="1:7">
      <c r="A98">
        <v>27</v>
      </c>
      <c r="B98">
        <v>-166.28</v>
      </c>
      <c r="C98">
        <v>36</v>
      </c>
      <c r="D98">
        <v>7000</v>
      </c>
      <c r="E98">
        <v>185</v>
      </c>
      <c r="F98">
        <f>[1]!wallScanTrans(B98,G69,H69,I69,L69)+J69</f>
        <v>178.47743894416982</v>
      </c>
      <c r="G98">
        <f t="shared" si="1"/>
        <v>0.22996650122720286</v>
      </c>
    </row>
    <row r="99" spans="1:7">
      <c r="A99">
        <v>28</v>
      </c>
      <c r="B99">
        <v>-166.215</v>
      </c>
      <c r="C99">
        <v>38</v>
      </c>
      <c r="D99">
        <v>7000</v>
      </c>
      <c r="E99">
        <v>199</v>
      </c>
      <c r="F99">
        <f>[1]!wallScanTrans(B99,G69,H69,I69,L69)+J69</f>
        <v>178.47743894416982</v>
      </c>
      <c r="G99">
        <f t="shared" si="1"/>
        <v>2.1164598607551639</v>
      </c>
    </row>
    <row r="100" spans="1:7">
      <c r="A100">
        <v>29</v>
      </c>
      <c r="B100">
        <v>-166.15</v>
      </c>
      <c r="C100">
        <v>36</v>
      </c>
      <c r="D100">
        <v>7000</v>
      </c>
      <c r="E100">
        <v>160</v>
      </c>
      <c r="F100">
        <f>[1]!wallScanTrans(B100,G69,H69,I69,L69)+J69</f>
        <v>178.47743894416982</v>
      </c>
      <c r="G100">
        <f t="shared" si="1"/>
        <v>2.1338484370970217</v>
      </c>
    </row>
    <row r="101" spans="1:7">
      <c r="A101">
        <v>30</v>
      </c>
      <c r="B101">
        <v>-166.08</v>
      </c>
      <c r="C101">
        <v>37</v>
      </c>
      <c r="D101">
        <v>7000</v>
      </c>
      <c r="E101">
        <v>170</v>
      </c>
      <c r="F101">
        <f>[1]!wallScanTrans(B101,G69,H69,I69,L69)+J69</f>
        <v>178.47743894416982</v>
      </c>
      <c r="G101">
        <f t="shared" si="1"/>
        <v>0.4227468885419241</v>
      </c>
    </row>
    <row r="102" spans="1:7">
      <c r="A102">
        <v>31</v>
      </c>
      <c r="B102">
        <v>-166.02500000000001</v>
      </c>
      <c r="C102">
        <v>36</v>
      </c>
      <c r="D102">
        <v>7000</v>
      </c>
      <c r="E102">
        <v>178</v>
      </c>
      <c r="F102">
        <f>[1]!wallScanTrans(B102,G69,H69,I69,L69)+J69</f>
        <v>178.47743894416982</v>
      </c>
      <c r="G102">
        <f t="shared" si="1"/>
        <v>1.2806064348875931E-3</v>
      </c>
    </row>
    <row r="103" spans="1:7">
      <c r="A103">
        <v>32</v>
      </c>
      <c r="B103">
        <v>-165.94499999999999</v>
      </c>
      <c r="C103">
        <v>38</v>
      </c>
      <c r="D103">
        <v>7000</v>
      </c>
      <c r="E103">
        <v>171</v>
      </c>
      <c r="F103">
        <f>[1]!wallScanTrans(B103,G69,H69,I69,L69)+J69</f>
        <v>178.47743894416982</v>
      </c>
      <c r="G103">
        <f t="shared" si="1"/>
        <v>0.32697130505138866</v>
      </c>
    </row>
    <row r="104" spans="1:7">
      <c r="A104">
        <v>33</v>
      </c>
      <c r="B104">
        <v>-165.89</v>
      </c>
      <c r="C104">
        <v>36</v>
      </c>
      <c r="D104">
        <v>7000</v>
      </c>
      <c r="E104">
        <v>195</v>
      </c>
      <c r="F104">
        <f>[1]!wallScanTrans(B104,G69,H69,I69,L69)+J69</f>
        <v>178.47743894416982</v>
      </c>
      <c r="G104">
        <f t="shared" si="1"/>
        <v>1.3999744812494161</v>
      </c>
    </row>
    <row r="105" spans="1:7">
      <c r="A105">
        <v>34</v>
      </c>
      <c r="B105">
        <v>-165.82499999999999</v>
      </c>
      <c r="C105">
        <v>36</v>
      </c>
      <c r="D105">
        <v>7000</v>
      </c>
      <c r="E105">
        <v>150</v>
      </c>
      <c r="F105">
        <f>[1]!wallScanTrans(B105,G69,H69,I69,L69)+J69</f>
        <v>178.47743894416982</v>
      </c>
      <c r="G105">
        <f t="shared" si="1"/>
        <v>5.4064301921261322</v>
      </c>
    </row>
    <row r="106" spans="1:7">
      <c r="A106" t="s">
        <v>0</v>
      </c>
    </row>
    <row r="107" spans="1:7">
      <c r="A107" t="s">
        <v>0</v>
      </c>
    </row>
    <row r="108" spans="1:7">
      <c r="A108" t="s">
        <v>0</v>
      </c>
    </row>
    <row r="109" spans="1:7">
      <c r="A109" t="s">
        <v>0</v>
      </c>
    </row>
    <row r="110" spans="1:7">
      <c r="A110" t="s">
        <v>68</v>
      </c>
    </row>
    <row r="111" spans="1:7">
      <c r="A111" t="s">
        <v>65</v>
      </c>
    </row>
    <row r="112" spans="1:7">
      <c r="A112" t="s">
        <v>3</v>
      </c>
    </row>
    <row r="113" spans="1:12">
      <c r="A113" t="s">
        <v>4</v>
      </c>
    </row>
    <row r="114" spans="1:12">
      <c r="A114" t="s">
        <v>5</v>
      </c>
    </row>
    <row r="115" spans="1:12">
      <c r="A115" t="s">
        <v>6</v>
      </c>
    </row>
    <row r="116" spans="1:12">
      <c r="A116" t="s">
        <v>66</v>
      </c>
    </row>
    <row r="117" spans="1:12">
      <c r="A117" t="s">
        <v>69</v>
      </c>
    </row>
    <row r="118" spans="1:12">
      <c r="A118" t="s">
        <v>9</v>
      </c>
    </row>
    <row r="119" spans="1:12">
      <c r="A119" t="s">
        <v>10</v>
      </c>
      <c r="G119" t="s">
        <v>56</v>
      </c>
      <c r="H119" t="s">
        <v>57</v>
      </c>
      <c r="I119" t="s">
        <v>58</v>
      </c>
      <c r="J119" t="s">
        <v>59</v>
      </c>
      <c r="L119" t="s">
        <v>60</v>
      </c>
    </row>
    <row r="120" spans="1:12">
      <c r="A120" t="s">
        <v>11</v>
      </c>
      <c r="G120">
        <v>116.13929902464346</v>
      </c>
      <c r="H120">
        <v>-167.06888526817966</v>
      </c>
      <c r="I120">
        <v>0.35713189316940452</v>
      </c>
      <c r="J120">
        <v>60.576455949026879</v>
      </c>
      <c r="L120">
        <v>90</v>
      </c>
    </row>
    <row r="121" spans="1:12">
      <c r="A121" t="s">
        <v>0</v>
      </c>
    </row>
    <row r="122" spans="1:12">
      <c r="A122" t="s">
        <v>38</v>
      </c>
      <c r="B122" t="s">
        <v>30</v>
      </c>
      <c r="C122" t="s">
        <v>20</v>
      </c>
      <c r="D122" t="s">
        <v>37</v>
      </c>
      <c r="E122" t="s">
        <v>36</v>
      </c>
      <c r="F122" t="s">
        <v>61</v>
      </c>
      <c r="G122" t="s">
        <v>62</v>
      </c>
      <c r="H122" t="s">
        <v>63</v>
      </c>
    </row>
    <row r="123" spans="1:12">
      <c r="A123">
        <v>1</v>
      </c>
      <c r="B123">
        <v>-168.11500000000001</v>
      </c>
      <c r="C123">
        <v>37</v>
      </c>
      <c r="D123">
        <v>7000</v>
      </c>
      <c r="E123">
        <v>55</v>
      </c>
      <c r="F123">
        <f>[1]!wallScanTrans(B123,G120,H120,I120,L120)+J120</f>
        <v>60.576455949026879</v>
      </c>
      <c r="G123">
        <f>(F123-E123)^2/E123</f>
        <v>0.5653974718443141</v>
      </c>
      <c r="H123">
        <f>SUM(G123:G156)/(COUNT(G123:G156)-4)</f>
        <v>0.85990658958144039</v>
      </c>
    </row>
    <row r="124" spans="1:12">
      <c r="A124">
        <v>2</v>
      </c>
      <c r="B124">
        <v>-168.04499999999999</v>
      </c>
      <c r="C124">
        <v>37</v>
      </c>
      <c r="D124">
        <v>7000</v>
      </c>
      <c r="E124">
        <v>54</v>
      </c>
      <c r="F124">
        <f>[1]!wallScanTrans(B124,G120,H120,I120,L120)+J120</f>
        <v>60.576455949026879</v>
      </c>
      <c r="G124">
        <f t="shared" ref="G124:G156" si="2">(F124-E124)^2/E124</f>
        <v>0.80092171943501911</v>
      </c>
    </row>
    <row r="125" spans="1:12">
      <c r="A125">
        <v>3</v>
      </c>
      <c r="B125">
        <v>-167.98</v>
      </c>
      <c r="C125">
        <v>36</v>
      </c>
      <c r="D125">
        <v>7000</v>
      </c>
      <c r="E125">
        <v>59</v>
      </c>
      <c r="F125">
        <f>[1]!wallScanTrans(B125,G120,H120,I120,L120)+J120</f>
        <v>60.576455949026879</v>
      </c>
      <c r="G125">
        <f t="shared" si="2"/>
        <v>4.2122260325800666E-2</v>
      </c>
    </row>
    <row r="126" spans="1:12">
      <c r="A126">
        <v>4</v>
      </c>
      <c r="B126">
        <v>-167.91</v>
      </c>
      <c r="C126">
        <v>37</v>
      </c>
      <c r="D126">
        <v>7000</v>
      </c>
      <c r="E126">
        <v>57</v>
      </c>
      <c r="F126">
        <f>[1]!wallScanTrans(B126,G120,H120,I120,L120)+J120</f>
        <v>60.576455949026879</v>
      </c>
      <c r="G126">
        <f t="shared" si="2"/>
        <v>0.2244041606198203</v>
      </c>
    </row>
    <row r="127" spans="1:12">
      <c r="A127">
        <v>5</v>
      </c>
      <c r="B127">
        <v>-167.85</v>
      </c>
      <c r="C127">
        <v>36</v>
      </c>
      <c r="D127">
        <v>7000</v>
      </c>
      <c r="E127">
        <v>60</v>
      </c>
      <c r="F127">
        <f>[1]!wallScanTrans(B127,G120,H120,I120,L120)+J120</f>
        <v>60.576455949026879</v>
      </c>
      <c r="G127">
        <f t="shared" si="2"/>
        <v>5.5383576861413372E-3</v>
      </c>
    </row>
    <row r="128" spans="1:12">
      <c r="A128">
        <v>6</v>
      </c>
      <c r="B128">
        <v>-167.785</v>
      </c>
      <c r="C128">
        <v>37</v>
      </c>
      <c r="D128">
        <v>7000</v>
      </c>
      <c r="E128">
        <v>63</v>
      </c>
      <c r="F128">
        <f>[1]!wallScanTrans(B128,G120,H120,I120,L120)+J120</f>
        <v>60.576455949026879</v>
      </c>
      <c r="G128">
        <f t="shared" si="2"/>
        <v>9.3231202650907993E-2</v>
      </c>
    </row>
    <row r="129" spans="1:7">
      <c r="A129">
        <v>7</v>
      </c>
      <c r="B129">
        <v>-167.72</v>
      </c>
      <c r="C129">
        <v>36</v>
      </c>
      <c r="D129">
        <v>7000</v>
      </c>
      <c r="E129">
        <v>61</v>
      </c>
      <c r="F129">
        <f>[1]!wallScanTrans(B129,G120,H120,I120,L120)+J120</f>
        <v>60.576455949026879</v>
      </c>
      <c r="G129">
        <f t="shared" si="2"/>
        <v>2.9408125100773988E-3</v>
      </c>
    </row>
    <row r="130" spans="1:7">
      <c r="A130">
        <v>8</v>
      </c>
      <c r="B130">
        <v>-167.65</v>
      </c>
      <c r="C130">
        <v>36</v>
      </c>
      <c r="D130">
        <v>7000</v>
      </c>
      <c r="E130">
        <v>69</v>
      </c>
      <c r="F130">
        <f>[1]!wallScanTrans(B130,G120,H120,I120,L120)+J120</f>
        <v>60.576455949026879</v>
      </c>
      <c r="G130">
        <f t="shared" si="2"/>
        <v>1.0283491938939804</v>
      </c>
    </row>
    <row r="131" spans="1:7">
      <c r="A131">
        <v>9</v>
      </c>
      <c r="B131">
        <v>-167.58500000000001</v>
      </c>
      <c r="C131">
        <v>36</v>
      </c>
      <c r="D131">
        <v>7000</v>
      </c>
      <c r="E131">
        <v>52</v>
      </c>
      <c r="F131">
        <f>[1]!wallScanTrans(B131,G120,H120,I120,L120)+J120</f>
        <v>60.576455949026879</v>
      </c>
      <c r="G131">
        <f t="shared" si="2"/>
        <v>1.4145307047230491</v>
      </c>
    </row>
    <row r="132" spans="1:7">
      <c r="A132">
        <v>10</v>
      </c>
      <c r="B132">
        <v>-167.51499999999999</v>
      </c>
      <c r="C132">
        <v>37</v>
      </c>
      <c r="D132">
        <v>7000</v>
      </c>
      <c r="E132">
        <v>66</v>
      </c>
      <c r="F132">
        <f>[1]!wallScanTrans(B132,G120,H120,I120,L120)+J120</f>
        <v>60.576455949026879</v>
      </c>
      <c r="G132">
        <f t="shared" si="2"/>
        <v>0.44567924352796862</v>
      </c>
    </row>
    <row r="133" spans="1:7">
      <c r="A133">
        <v>11</v>
      </c>
      <c r="B133">
        <v>-167.46</v>
      </c>
      <c r="C133">
        <v>37</v>
      </c>
      <c r="D133">
        <v>7000</v>
      </c>
      <c r="E133">
        <v>60</v>
      </c>
      <c r="F133">
        <f>[1]!wallScanTrans(B133,G120,H120,I120,L120)+J120</f>
        <v>60.576455949026879</v>
      </c>
      <c r="G133">
        <f t="shared" si="2"/>
        <v>5.5383576861413372E-3</v>
      </c>
    </row>
    <row r="134" spans="1:7">
      <c r="A134">
        <v>12</v>
      </c>
      <c r="B134">
        <v>-167.39500000000001</v>
      </c>
      <c r="C134">
        <v>35</v>
      </c>
      <c r="D134">
        <v>7000</v>
      </c>
      <c r="E134">
        <v>60</v>
      </c>
      <c r="F134">
        <f>[1]!wallScanTrans(B134,G120,H120,I120,L120)+J120</f>
        <v>60.576455949026879</v>
      </c>
      <c r="G134">
        <f t="shared" si="2"/>
        <v>5.5383576861413372E-3</v>
      </c>
    </row>
    <row r="135" spans="1:7">
      <c r="A135">
        <v>13</v>
      </c>
      <c r="B135">
        <v>-167.33</v>
      </c>
      <c r="C135">
        <v>36</v>
      </c>
      <c r="D135">
        <v>7000</v>
      </c>
      <c r="E135">
        <v>69</v>
      </c>
      <c r="F135">
        <f>[1]!wallScanTrans(B135,G120,H120,I120,L120)+J120</f>
        <v>60.576455949026879</v>
      </c>
      <c r="G135">
        <f t="shared" si="2"/>
        <v>1.0283491938939804</v>
      </c>
    </row>
    <row r="136" spans="1:7">
      <c r="A136">
        <v>14</v>
      </c>
      <c r="B136">
        <v>-167.26499999999999</v>
      </c>
      <c r="C136">
        <v>36</v>
      </c>
      <c r="D136">
        <v>7000</v>
      </c>
      <c r="E136">
        <v>71</v>
      </c>
      <c r="F136">
        <f>[1]!wallScanTrans(B136,G120,H120,I120,L120)+J120</f>
        <v>63.474607863419358</v>
      </c>
      <c r="G136">
        <f t="shared" si="2"/>
        <v>0.79762713815929243</v>
      </c>
    </row>
    <row r="137" spans="1:7">
      <c r="A137">
        <v>15</v>
      </c>
      <c r="B137">
        <v>-167.19499999999999</v>
      </c>
      <c r="C137">
        <v>36</v>
      </c>
      <c r="D137">
        <v>7000</v>
      </c>
      <c r="E137">
        <v>83</v>
      </c>
      <c r="F137">
        <f>[1]!wallScanTrans(B137,G120,H120,I120,L120)+J120</f>
        <v>75.128487375314933</v>
      </c>
      <c r="G137">
        <f t="shared" si="2"/>
        <v>0.7465145903683903</v>
      </c>
    </row>
    <row r="138" spans="1:7">
      <c r="A138">
        <v>16</v>
      </c>
      <c r="B138">
        <v>-167.125</v>
      </c>
      <c r="C138">
        <v>36</v>
      </c>
      <c r="D138">
        <v>7000</v>
      </c>
      <c r="E138">
        <v>98</v>
      </c>
      <c r="F138">
        <f>[1]!wallScanTrans(B138,G120,H120,I120,L120)+J120</f>
        <v>95.706129406704292</v>
      </c>
      <c r="G138">
        <f t="shared" si="2"/>
        <v>5.3692268354967369E-2</v>
      </c>
    </row>
    <row r="139" spans="1:7">
      <c r="A139">
        <v>17</v>
      </c>
      <c r="B139">
        <v>-167.07</v>
      </c>
      <c r="C139">
        <v>36</v>
      </c>
      <c r="D139">
        <v>7000</v>
      </c>
      <c r="E139">
        <v>97</v>
      </c>
      <c r="F139">
        <f>[1]!wallScanTrans(B139,G120,H120,I120,L120)+J120</f>
        <v>118.13456930091579</v>
      </c>
      <c r="G139">
        <f t="shared" si="2"/>
        <v>4.6048455622186797</v>
      </c>
    </row>
    <row r="140" spans="1:7">
      <c r="A140">
        <v>18</v>
      </c>
      <c r="B140">
        <v>-167.005</v>
      </c>
      <c r="C140">
        <v>36</v>
      </c>
      <c r="D140">
        <v>7000</v>
      </c>
      <c r="E140">
        <v>164</v>
      </c>
      <c r="F140">
        <f>[1]!wallScanTrans(B140,G120,H120,I120,L120)+J120</f>
        <v>144.31067803201049</v>
      </c>
      <c r="G140">
        <f t="shared" si="2"/>
        <v>2.3638378021899662</v>
      </c>
    </row>
    <row r="141" spans="1:7">
      <c r="A141">
        <v>19</v>
      </c>
      <c r="B141">
        <v>-166.935</v>
      </c>
      <c r="C141">
        <v>36</v>
      </c>
      <c r="D141">
        <v>7000</v>
      </c>
      <c r="E141">
        <v>174</v>
      </c>
      <c r="F141">
        <f>[1]!wallScanTrans(B141,G120,H120,I120,L120)+J120</f>
        <v>163.89771404740497</v>
      </c>
      <c r="G141">
        <f t="shared" si="2"/>
        <v>0.58652977855171717</v>
      </c>
    </row>
    <row r="142" spans="1:7">
      <c r="A142">
        <v>20</v>
      </c>
      <c r="B142">
        <v>-166.87</v>
      </c>
      <c r="C142">
        <v>36</v>
      </c>
      <c r="D142">
        <v>7000</v>
      </c>
      <c r="E142">
        <v>183</v>
      </c>
      <c r="F142">
        <f>[1]!wallScanTrans(B142,G120,H120,I120,L120)+J120</f>
        <v>174.09526625470454</v>
      </c>
      <c r="G142">
        <f t="shared" si="2"/>
        <v>0.43330209330384534</v>
      </c>
    </row>
    <row r="143" spans="1:7">
      <c r="A143">
        <v>21</v>
      </c>
      <c r="B143">
        <v>-166.80500000000001</v>
      </c>
      <c r="C143">
        <v>36</v>
      </c>
      <c r="D143">
        <v>7000</v>
      </c>
      <c r="E143">
        <v>201</v>
      </c>
      <c r="F143">
        <f>[1]!wallScanTrans(B143,G120,H120,I120,L120)+J120</f>
        <v>176.71575497367036</v>
      </c>
      <c r="G143">
        <f t="shared" si="2"/>
        <v>2.9339530174070449</v>
      </c>
    </row>
    <row r="144" spans="1:7">
      <c r="A144">
        <v>22</v>
      </c>
      <c r="B144">
        <v>-166.74</v>
      </c>
      <c r="C144">
        <v>36</v>
      </c>
      <c r="D144">
        <v>7000</v>
      </c>
      <c r="E144">
        <v>186</v>
      </c>
      <c r="F144">
        <f>[1]!wallScanTrans(B144,G120,H120,I120,L120)+J120</f>
        <v>176.71575497367036</v>
      </c>
      <c r="G144">
        <f t="shared" si="2"/>
        <v>0.46342583714476721</v>
      </c>
    </row>
    <row r="145" spans="1:7">
      <c r="A145">
        <v>23</v>
      </c>
      <c r="B145">
        <v>-166.68</v>
      </c>
      <c r="C145">
        <v>37</v>
      </c>
      <c r="D145">
        <v>7000</v>
      </c>
      <c r="E145">
        <v>171</v>
      </c>
      <c r="F145">
        <f>[1]!wallScanTrans(B145,G120,H120,I120,L120)+J120</f>
        <v>176.71575497367036</v>
      </c>
      <c r="G145">
        <f t="shared" si="2"/>
        <v>0.19105178315226565</v>
      </c>
    </row>
    <row r="146" spans="1:7">
      <c r="A146">
        <v>24</v>
      </c>
      <c r="B146">
        <v>-166.61500000000001</v>
      </c>
      <c r="C146">
        <v>36</v>
      </c>
      <c r="D146">
        <v>7000</v>
      </c>
      <c r="E146">
        <v>186</v>
      </c>
      <c r="F146">
        <f>[1]!wallScanTrans(B146,G120,H120,I120,L120)+J120</f>
        <v>176.71575497367036</v>
      </c>
      <c r="G146">
        <f t="shared" si="2"/>
        <v>0.46342583714476721</v>
      </c>
    </row>
    <row r="147" spans="1:7">
      <c r="A147">
        <v>25</v>
      </c>
      <c r="B147">
        <v>-166.55</v>
      </c>
      <c r="C147">
        <v>37</v>
      </c>
      <c r="D147">
        <v>7000</v>
      </c>
      <c r="E147">
        <v>190</v>
      </c>
      <c r="F147">
        <f>[1]!wallScanTrans(B147,G120,H120,I120,L120)+J120</f>
        <v>176.71575497367036</v>
      </c>
      <c r="G147">
        <f t="shared" si="2"/>
        <v>0.92879561010296763</v>
      </c>
    </row>
    <row r="148" spans="1:7">
      <c r="A148">
        <v>26</v>
      </c>
      <c r="B148">
        <v>-166.48</v>
      </c>
      <c r="C148">
        <v>37</v>
      </c>
      <c r="D148">
        <v>7000</v>
      </c>
      <c r="E148">
        <v>184</v>
      </c>
      <c r="F148">
        <f>[1]!wallScanTrans(B148,G120,H120,I120,L120)+J120</f>
        <v>176.71575497367036</v>
      </c>
      <c r="G148">
        <f t="shared" si="2"/>
        <v>0.28837079132395727</v>
      </c>
    </row>
    <row r="149" spans="1:7">
      <c r="A149">
        <v>27</v>
      </c>
      <c r="B149">
        <v>-166.41</v>
      </c>
      <c r="C149">
        <v>36</v>
      </c>
      <c r="D149">
        <v>7000</v>
      </c>
      <c r="E149">
        <v>161</v>
      </c>
      <c r="F149">
        <f>[1]!wallScanTrans(B149,G120,H120,I120,L120)+J120</f>
        <v>176.71575497367036</v>
      </c>
      <c r="G149">
        <f t="shared" si="2"/>
        <v>1.5340680397046247</v>
      </c>
    </row>
    <row r="150" spans="1:7">
      <c r="A150">
        <v>28</v>
      </c>
      <c r="B150">
        <v>-166.35499999999999</v>
      </c>
      <c r="C150">
        <v>36</v>
      </c>
      <c r="D150">
        <v>7000</v>
      </c>
      <c r="E150">
        <v>174</v>
      </c>
      <c r="F150">
        <f>[1]!wallScanTrans(B150,G120,H120,I120,L120)+J120</f>
        <v>176.71575497367036</v>
      </c>
      <c r="G150">
        <f t="shared" si="2"/>
        <v>4.2386925729972887E-2</v>
      </c>
    </row>
    <row r="151" spans="1:7">
      <c r="A151">
        <v>29</v>
      </c>
      <c r="B151">
        <v>-166.28</v>
      </c>
      <c r="C151">
        <v>37</v>
      </c>
      <c r="D151">
        <v>7000</v>
      </c>
      <c r="E151">
        <v>177</v>
      </c>
      <c r="F151">
        <f>[1]!wallScanTrans(B151,G120,H120,I120,L120)+J120</f>
        <v>176.71575497367036</v>
      </c>
      <c r="G151">
        <f t="shared" si="2"/>
        <v>4.5647025419852719E-4</v>
      </c>
    </row>
    <row r="152" spans="1:7">
      <c r="A152">
        <v>30</v>
      </c>
      <c r="B152">
        <v>-166.22499999999999</v>
      </c>
      <c r="C152">
        <v>37</v>
      </c>
      <c r="D152">
        <v>7000</v>
      </c>
      <c r="E152">
        <v>174</v>
      </c>
      <c r="F152">
        <f>[1]!wallScanTrans(B152,G120,H120,I120,L120)+J120</f>
        <v>176.71575497367036</v>
      </c>
      <c r="G152">
        <f t="shared" si="2"/>
        <v>4.2386925729972887E-2</v>
      </c>
    </row>
    <row r="153" spans="1:7">
      <c r="A153">
        <v>31</v>
      </c>
      <c r="B153">
        <v>-166.15</v>
      </c>
      <c r="C153">
        <v>37</v>
      </c>
      <c r="D153">
        <v>7000</v>
      </c>
      <c r="E153">
        <v>159</v>
      </c>
      <c r="F153">
        <f>[1]!wallScanTrans(B153,G120,H120,I120,L120)+J120</f>
        <v>176.71575497367036</v>
      </c>
      <c r="G153">
        <f t="shared" si="2"/>
        <v>1.9738866307366416</v>
      </c>
    </row>
    <row r="154" spans="1:7">
      <c r="A154">
        <v>32</v>
      </c>
      <c r="B154">
        <v>-166.09</v>
      </c>
      <c r="C154">
        <v>36</v>
      </c>
      <c r="D154">
        <v>7000</v>
      </c>
      <c r="E154">
        <v>163</v>
      </c>
      <c r="F154">
        <f>[1]!wallScanTrans(B154,G120,H120,I120,L120)+J120</f>
        <v>176.71575497367036</v>
      </c>
      <c r="G154">
        <f t="shared" si="2"/>
        <v>1.1541222975322891</v>
      </c>
    </row>
    <row r="155" spans="1:7">
      <c r="A155">
        <v>33</v>
      </c>
      <c r="B155">
        <v>-166.03</v>
      </c>
      <c r="C155">
        <v>36</v>
      </c>
      <c r="D155">
        <v>7000</v>
      </c>
      <c r="E155">
        <v>173</v>
      </c>
      <c r="F155">
        <f>[1]!wallScanTrans(B155,G120,H120,I120,L120)+J120</f>
        <v>176.71575497367036</v>
      </c>
      <c r="G155">
        <f t="shared" si="2"/>
        <v>7.9808294938473981E-2</v>
      </c>
    </row>
    <row r="156" spans="1:7">
      <c r="A156">
        <v>34</v>
      </c>
      <c r="B156">
        <v>-165.96</v>
      </c>
      <c r="C156">
        <v>36</v>
      </c>
      <c r="D156">
        <v>7000</v>
      </c>
      <c r="E156">
        <v>168</v>
      </c>
      <c r="F156">
        <f>[1]!wallScanTrans(B156,G120,H120,I120,L120)+J120</f>
        <v>176.71575497367036</v>
      </c>
      <c r="G156">
        <f t="shared" si="2"/>
        <v>0.45216895691106884</v>
      </c>
    </row>
    <row r="157" spans="1:7">
      <c r="A157" t="s">
        <v>0</v>
      </c>
    </row>
    <row r="158" spans="1:7">
      <c r="A158" t="s">
        <v>0</v>
      </c>
    </row>
    <row r="159" spans="1:7">
      <c r="A159" t="s">
        <v>0</v>
      </c>
    </row>
    <row r="160" spans="1:7">
      <c r="A160" t="s">
        <v>0</v>
      </c>
    </row>
    <row r="161" spans="1:12">
      <c r="A161" t="s">
        <v>70</v>
      </c>
    </row>
    <row r="162" spans="1:12">
      <c r="A162" t="s">
        <v>65</v>
      </c>
    </row>
    <row r="163" spans="1:12">
      <c r="A163" t="s">
        <v>3</v>
      </c>
    </row>
    <row r="164" spans="1:12">
      <c r="A164" t="s">
        <v>4</v>
      </c>
    </row>
    <row r="165" spans="1:12">
      <c r="A165" t="s">
        <v>5</v>
      </c>
    </row>
    <row r="166" spans="1:12">
      <c r="A166" t="s">
        <v>6</v>
      </c>
    </row>
    <row r="167" spans="1:12">
      <c r="A167" t="s">
        <v>66</v>
      </c>
    </row>
    <row r="168" spans="1:12">
      <c r="A168" t="s">
        <v>71</v>
      </c>
    </row>
    <row r="169" spans="1:12">
      <c r="A169" t="s">
        <v>9</v>
      </c>
    </row>
    <row r="170" spans="1:12">
      <c r="A170" t="s">
        <v>10</v>
      </c>
      <c r="G170" t="s">
        <v>56</v>
      </c>
      <c r="H170" t="s">
        <v>57</v>
      </c>
      <c r="I170" t="s">
        <v>58</v>
      </c>
      <c r="J170" t="s">
        <v>59</v>
      </c>
      <c r="L170" t="s">
        <v>60</v>
      </c>
    </row>
    <row r="171" spans="1:12">
      <c r="A171" t="s">
        <v>11</v>
      </c>
      <c r="G171">
        <v>109.00999380698923</v>
      </c>
      <c r="H171">
        <v>-165.92412934786455</v>
      </c>
      <c r="I171">
        <v>0.35266973085622427</v>
      </c>
      <c r="J171">
        <v>61.505793056196836</v>
      </c>
      <c r="L171">
        <v>90</v>
      </c>
    </row>
    <row r="172" spans="1:12">
      <c r="A172" t="s">
        <v>0</v>
      </c>
    </row>
    <row r="173" spans="1:12">
      <c r="A173" t="s">
        <v>38</v>
      </c>
      <c r="B173" t="s">
        <v>30</v>
      </c>
      <c r="C173" t="s">
        <v>20</v>
      </c>
      <c r="D173" t="s">
        <v>37</v>
      </c>
      <c r="E173" t="s">
        <v>36</v>
      </c>
      <c r="F173" t="s">
        <v>61</v>
      </c>
      <c r="G173" t="s">
        <v>62</v>
      </c>
      <c r="H173" t="s">
        <v>63</v>
      </c>
    </row>
    <row r="174" spans="1:12">
      <c r="A174">
        <v>1</v>
      </c>
      <c r="B174">
        <v>-166.99</v>
      </c>
      <c r="C174">
        <v>37</v>
      </c>
      <c r="D174">
        <v>7000</v>
      </c>
      <c r="E174">
        <v>79</v>
      </c>
      <c r="F174">
        <f>[1]!wallScanTrans(B174,G171,H171,I171,L171)+J171</f>
        <v>61.505793056196836</v>
      </c>
      <c r="G174">
        <f>(F174-E174)^2/E174</f>
        <v>3.8740161594001372</v>
      </c>
      <c r="H174">
        <f>SUM(G174:G207)/(COUNT(G174:G207)-4)</f>
        <v>1.1739409137065087</v>
      </c>
    </row>
    <row r="175" spans="1:12">
      <c r="A175">
        <v>2</v>
      </c>
      <c r="B175">
        <v>-166.92</v>
      </c>
      <c r="C175">
        <v>35</v>
      </c>
      <c r="D175">
        <v>7000</v>
      </c>
      <c r="E175">
        <v>57</v>
      </c>
      <c r="F175">
        <f>[1]!wallScanTrans(B175,G171,H171,I171,L171)+J171</f>
        <v>61.505793056196836</v>
      </c>
      <c r="G175">
        <f t="shared" ref="G175:G207" si="3">(F175-E175)^2/E175</f>
        <v>0.35617843974160746</v>
      </c>
    </row>
    <row r="176" spans="1:12">
      <c r="A176">
        <v>3</v>
      </c>
      <c r="B176">
        <v>-166.85499999999999</v>
      </c>
      <c r="C176">
        <v>37</v>
      </c>
      <c r="D176">
        <v>7000</v>
      </c>
      <c r="E176">
        <v>72</v>
      </c>
      <c r="F176">
        <f>[1]!wallScanTrans(B176,G171,H171,I171,L171)+J171</f>
        <v>61.505793056196836</v>
      </c>
      <c r="G176">
        <f t="shared" si="3"/>
        <v>1.529560824713424</v>
      </c>
    </row>
    <row r="177" spans="1:7">
      <c r="A177">
        <v>4</v>
      </c>
      <c r="B177">
        <v>-166.78</v>
      </c>
      <c r="C177">
        <v>37</v>
      </c>
      <c r="D177">
        <v>7000</v>
      </c>
      <c r="E177">
        <v>60</v>
      </c>
      <c r="F177">
        <f>[1]!wallScanTrans(B177,G171,H171,I171,L171)+J171</f>
        <v>61.505793056196836</v>
      </c>
      <c r="G177">
        <f t="shared" si="3"/>
        <v>3.7790212134843473E-2</v>
      </c>
    </row>
    <row r="178" spans="1:7">
      <c r="A178">
        <v>5</v>
      </c>
      <c r="B178">
        <v>-166.72499999999999</v>
      </c>
      <c r="C178">
        <v>37</v>
      </c>
      <c r="D178">
        <v>7000</v>
      </c>
      <c r="E178">
        <v>70</v>
      </c>
      <c r="F178">
        <f>[1]!wallScanTrans(B178,G171,H171,I171,L171)+J171</f>
        <v>61.505793056196836</v>
      </c>
      <c r="G178">
        <f t="shared" si="3"/>
        <v>1.0307364514879125</v>
      </c>
    </row>
    <row r="179" spans="1:7">
      <c r="A179">
        <v>6</v>
      </c>
      <c r="B179">
        <v>-166.66</v>
      </c>
      <c r="C179">
        <v>36</v>
      </c>
      <c r="D179">
        <v>7000</v>
      </c>
      <c r="E179">
        <v>58</v>
      </c>
      <c r="F179">
        <f>[1]!wallScanTrans(B179,G171,H171,I171,L171)+J171</f>
        <v>61.505793056196836</v>
      </c>
      <c r="G179">
        <f t="shared" si="3"/>
        <v>0.2119066371185854</v>
      </c>
    </row>
    <row r="180" spans="1:7">
      <c r="A180">
        <v>7</v>
      </c>
      <c r="B180">
        <v>-166.595</v>
      </c>
      <c r="C180">
        <v>36</v>
      </c>
      <c r="D180">
        <v>7000</v>
      </c>
      <c r="E180">
        <v>62</v>
      </c>
      <c r="F180">
        <f>[1]!wallScanTrans(B180,G171,H171,I171,L171)+J171</f>
        <v>61.505793056196836</v>
      </c>
      <c r="G180">
        <f t="shared" si="3"/>
        <v>3.9393629565042491E-3</v>
      </c>
    </row>
    <row r="181" spans="1:7">
      <c r="A181">
        <v>8</v>
      </c>
      <c r="B181">
        <v>-166.53</v>
      </c>
      <c r="C181">
        <v>36</v>
      </c>
      <c r="D181">
        <v>7000</v>
      </c>
      <c r="E181">
        <v>56</v>
      </c>
      <c r="F181">
        <f>[1]!wallScanTrans(B181,G171,H171,I171,L171)+J171</f>
        <v>61.505793056196836</v>
      </c>
      <c r="G181">
        <f t="shared" si="3"/>
        <v>0.54131709245830895</v>
      </c>
    </row>
    <row r="182" spans="1:7">
      <c r="A182">
        <v>9</v>
      </c>
      <c r="B182">
        <v>-166.46</v>
      </c>
      <c r="C182">
        <v>37</v>
      </c>
      <c r="D182">
        <v>7000</v>
      </c>
      <c r="E182">
        <v>59</v>
      </c>
      <c r="F182">
        <f>[1]!wallScanTrans(B182,G171,H171,I171,L171)+J171</f>
        <v>61.505793056196836</v>
      </c>
      <c r="G182">
        <f t="shared" si="3"/>
        <v>0.10642370916075053</v>
      </c>
    </row>
    <row r="183" spans="1:7">
      <c r="A183">
        <v>10</v>
      </c>
      <c r="B183">
        <v>-166.4</v>
      </c>
      <c r="C183">
        <v>37</v>
      </c>
      <c r="D183">
        <v>7000</v>
      </c>
      <c r="E183">
        <v>67</v>
      </c>
      <c r="F183">
        <f>[1]!wallScanTrans(B183,G171,H171,I171,L171)+J171</f>
        <v>61.505793056196836</v>
      </c>
      <c r="G183">
        <f t="shared" si="3"/>
        <v>0.45054193942290899</v>
      </c>
    </row>
    <row r="184" spans="1:7">
      <c r="A184">
        <v>11</v>
      </c>
      <c r="B184">
        <v>-166.33500000000001</v>
      </c>
      <c r="C184">
        <v>36</v>
      </c>
      <c r="D184">
        <v>7000</v>
      </c>
      <c r="E184">
        <v>54</v>
      </c>
      <c r="F184">
        <f>[1]!wallScanTrans(B184,G171,H171,I171,L171)+J171</f>
        <v>61.505793056196836</v>
      </c>
      <c r="G184">
        <f t="shared" si="3"/>
        <v>1.0432764704157895</v>
      </c>
    </row>
    <row r="185" spans="1:7">
      <c r="A185">
        <v>12</v>
      </c>
      <c r="B185">
        <v>-166.26499999999999</v>
      </c>
      <c r="C185">
        <v>37</v>
      </c>
      <c r="D185">
        <v>7000</v>
      </c>
      <c r="E185">
        <v>73</v>
      </c>
      <c r="F185">
        <f>[1]!wallScanTrans(B185,G171,H171,I171,L171)+J171</f>
        <v>61.505793056196836</v>
      </c>
      <c r="G185">
        <f t="shared" si="3"/>
        <v>1.8098190858489436</v>
      </c>
    </row>
    <row r="186" spans="1:7">
      <c r="A186">
        <v>13</v>
      </c>
      <c r="B186">
        <v>-166.20500000000001</v>
      </c>
      <c r="C186">
        <v>37</v>
      </c>
      <c r="D186">
        <v>7000</v>
      </c>
      <c r="E186">
        <v>47</v>
      </c>
      <c r="F186">
        <f>[1]!wallScanTrans(B186,G171,H171,I171,L171)+J171</f>
        <v>61.505793056196836</v>
      </c>
      <c r="G186">
        <f t="shared" si="3"/>
        <v>4.4769794082810286</v>
      </c>
    </row>
    <row r="187" spans="1:7">
      <c r="A187">
        <v>14</v>
      </c>
      <c r="B187">
        <v>-166.14</v>
      </c>
      <c r="C187">
        <v>36</v>
      </c>
      <c r="D187">
        <v>7000</v>
      </c>
      <c r="E187">
        <v>63</v>
      </c>
      <c r="F187">
        <f>[1]!wallScanTrans(B187,G171,H171,I171,L171)+J171</f>
        <v>62.489660030473466</v>
      </c>
      <c r="G187">
        <f t="shared" si="3"/>
        <v>4.1340775316879913E-3</v>
      </c>
    </row>
    <row r="188" spans="1:7">
      <c r="A188">
        <v>15</v>
      </c>
      <c r="B188">
        <v>-166.07499999999999</v>
      </c>
      <c r="C188">
        <v>36</v>
      </c>
      <c r="D188">
        <v>7000</v>
      </c>
      <c r="E188">
        <v>69</v>
      </c>
      <c r="F188">
        <f>[1]!wallScanTrans(B188,G171,H171,I171,L171)+J171</f>
        <v>70.010162881496967</v>
      </c>
      <c r="G188">
        <f t="shared" si="3"/>
        <v>1.4788826770351534E-2</v>
      </c>
    </row>
    <row r="189" spans="1:7">
      <c r="A189">
        <v>16</v>
      </c>
      <c r="B189">
        <v>-166</v>
      </c>
      <c r="C189">
        <v>36</v>
      </c>
      <c r="D189">
        <v>7000</v>
      </c>
      <c r="E189">
        <v>95</v>
      </c>
      <c r="F189">
        <f>[1]!wallScanTrans(B189,G171,H171,I171,L171)+J171</f>
        <v>87.890450438242041</v>
      </c>
      <c r="G189">
        <f t="shared" si="3"/>
        <v>0.53205994706413462</v>
      </c>
    </row>
    <row r="190" spans="1:7">
      <c r="A190">
        <v>17</v>
      </c>
      <c r="B190">
        <v>-165.94499999999999</v>
      </c>
      <c r="C190">
        <v>36</v>
      </c>
      <c r="D190">
        <v>7000</v>
      </c>
      <c r="E190">
        <v>103</v>
      </c>
      <c r="F190">
        <f>[1]!wallScanTrans(B190,G171,H171,I171,L171)+J171</f>
        <v>107.26931917126946</v>
      </c>
      <c r="G190">
        <f t="shared" si="3"/>
        <v>0.17696200180746541</v>
      </c>
    </row>
    <row r="191" spans="1:7">
      <c r="A191">
        <v>18</v>
      </c>
      <c r="B191">
        <v>-165.88</v>
      </c>
      <c r="C191">
        <v>37</v>
      </c>
      <c r="D191">
        <v>7000</v>
      </c>
      <c r="E191">
        <v>127</v>
      </c>
      <c r="F191">
        <f>[1]!wallScanTrans(B191,G171,H171,I171,L171)+J171</f>
        <v>133.59435427290549</v>
      </c>
      <c r="G191">
        <f t="shared" si="3"/>
        <v>0.34240557698099927</v>
      </c>
    </row>
    <row r="192" spans="1:7">
      <c r="A192">
        <v>19</v>
      </c>
      <c r="B192">
        <v>-165.815</v>
      </c>
      <c r="C192">
        <v>36</v>
      </c>
      <c r="D192">
        <v>7000</v>
      </c>
      <c r="E192">
        <v>160</v>
      </c>
      <c r="F192">
        <f>[1]!wallScanTrans(B192,G171,H171,I171,L171)+J171</f>
        <v>153.2768795455741</v>
      </c>
      <c r="G192">
        <f t="shared" si="3"/>
        <v>0.28250217902949915</v>
      </c>
    </row>
    <row r="193" spans="1:7">
      <c r="A193">
        <v>20</v>
      </c>
      <c r="B193">
        <v>-165.75</v>
      </c>
      <c r="C193">
        <v>37</v>
      </c>
      <c r="D193">
        <v>7000</v>
      </c>
      <c r="E193">
        <v>168</v>
      </c>
      <c r="F193">
        <f>[1]!wallScanTrans(B193,G171,H171,I171,L171)+J171</f>
        <v>165.55335462233424</v>
      </c>
      <c r="G193">
        <f t="shared" si="3"/>
        <v>3.5631390500316842E-2</v>
      </c>
    </row>
    <row r="194" spans="1:7">
      <c r="A194">
        <v>21</v>
      </c>
      <c r="B194">
        <v>-165.685</v>
      </c>
      <c r="C194">
        <v>36</v>
      </c>
      <c r="D194">
        <v>7000</v>
      </c>
      <c r="E194">
        <v>191</v>
      </c>
      <c r="F194">
        <f>[1]!wallScanTrans(B194,G171,H171,I171,L171)+J171</f>
        <v>170.42377950318587</v>
      </c>
      <c r="G194">
        <f t="shared" si="3"/>
        <v>2.2166536645733714</v>
      </c>
    </row>
    <row r="195" spans="1:7">
      <c r="A195">
        <v>22</v>
      </c>
      <c r="B195">
        <v>-165.61500000000001</v>
      </c>
      <c r="C195">
        <v>36</v>
      </c>
      <c r="D195">
        <v>7000</v>
      </c>
      <c r="E195">
        <v>190</v>
      </c>
      <c r="F195">
        <f>[1]!wallScanTrans(B195,G171,H171,I171,L171)+J171</f>
        <v>170.51578686318607</v>
      </c>
      <c r="G195">
        <f t="shared" si="3"/>
        <v>1.9980766397936458</v>
      </c>
    </row>
    <row r="196" spans="1:7">
      <c r="A196">
        <v>23</v>
      </c>
      <c r="B196">
        <v>-165.56</v>
      </c>
      <c r="C196">
        <v>37</v>
      </c>
      <c r="D196">
        <v>7000</v>
      </c>
      <c r="E196">
        <v>167</v>
      </c>
      <c r="F196">
        <f>[1]!wallScanTrans(B196,G171,H171,I171,L171)+J171</f>
        <v>170.51578686318607</v>
      </c>
      <c r="G196">
        <f t="shared" si="3"/>
        <v>7.4016510582944381E-2</v>
      </c>
    </row>
    <row r="197" spans="1:7">
      <c r="A197">
        <v>24</v>
      </c>
      <c r="B197">
        <v>-165.49</v>
      </c>
      <c r="C197">
        <v>36</v>
      </c>
      <c r="D197">
        <v>7000</v>
      </c>
      <c r="E197">
        <v>185</v>
      </c>
      <c r="F197">
        <f>[1]!wallScanTrans(B197,G171,H171,I171,L171)+J171</f>
        <v>170.51578686318607</v>
      </c>
      <c r="G197">
        <f t="shared" si="3"/>
        <v>1.1340131361765047</v>
      </c>
    </row>
    <row r="198" spans="1:7">
      <c r="A198">
        <v>25</v>
      </c>
      <c r="B198">
        <v>-165.42500000000001</v>
      </c>
      <c r="C198">
        <v>36</v>
      </c>
      <c r="D198">
        <v>7000</v>
      </c>
      <c r="E198">
        <v>173</v>
      </c>
      <c r="F198">
        <f>[1]!wallScanTrans(B198,G171,H171,I171,L171)+J171</f>
        <v>170.51578686318607</v>
      </c>
      <c r="G198">
        <f t="shared" si="3"/>
        <v>3.5672340515138325E-2</v>
      </c>
    </row>
    <row r="199" spans="1:7">
      <c r="A199">
        <v>26</v>
      </c>
      <c r="B199">
        <v>-165.35499999999999</v>
      </c>
      <c r="C199">
        <v>36</v>
      </c>
      <c r="D199">
        <v>7000</v>
      </c>
      <c r="E199">
        <v>157</v>
      </c>
      <c r="F199">
        <f>[1]!wallScanTrans(B199,G171,H171,I171,L171)+J171</f>
        <v>170.51578686318607</v>
      </c>
      <c r="G199">
        <f t="shared" si="3"/>
        <v>1.1635445511533313</v>
      </c>
    </row>
    <row r="200" spans="1:7">
      <c r="A200">
        <v>27</v>
      </c>
      <c r="B200">
        <v>-165.29499999999999</v>
      </c>
      <c r="C200">
        <v>36</v>
      </c>
      <c r="D200">
        <v>7000</v>
      </c>
      <c r="E200">
        <v>170</v>
      </c>
      <c r="F200">
        <f>[1]!wallScanTrans(B200,G171,H171,I171,L171)+J171</f>
        <v>170.51578686318607</v>
      </c>
      <c r="G200">
        <f t="shared" si="3"/>
        <v>1.5649181660901219E-3</v>
      </c>
    </row>
    <row r="201" spans="1:7">
      <c r="A201">
        <v>28</v>
      </c>
      <c r="B201">
        <v>-165.22499999999999</v>
      </c>
      <c r="C201">
        <v>37</v>
      </c>
      <c r="D201">
        <v>7000</v>
      </c>
      <c r="E201">
        <v>164</v>
      </c>
      <c r="F201">
        <f>[1]!wallScanTrans(B201,G171,H171,I171,L171)+J171</f>
        <v>170.51578686318607</v>
      </c>
      <c r="G201">
        <f t="shared" si="3"/>
        <v>0.25887486857602499</v>
      </c>
    </row>
    <row r="202" spans="1:7">
      <c r="A202">
        <v>29</v>
      </c>
      <c r="B202">
        <v>-165.155</v>
      </c>
      <c r="C202">
        <v>37</v>
      </c>
      <c r="D202">
        <v>7000</v>
      </c>
      <c r="E202">
        <v>193</v>
      </c>
      <c r="F202">
        <f>[1]!wallScanTrans(B202,G171,H171,I171,L171)+J171</f>
        <v>170.51578686318607</v>
      </c>
      <c r="G202">
        <f t="shared" si="3"/>
        <v>2.6193774113040225</v>
      </c>
    </row>
    <row r="203" spans="1:7">
      <c r="A203">
        <v>30</v>
      </c>
      <c r="B203">
        <v>-165.095</v>
      </c>
      <c r="C203">
        <v>37</v>
      </c>
      <c r="D203">
        <v>7000</v>
      </c>
      <c r="E203">
        <v>166</v>
      </c>
      <c r="F203">
        <f>[1]!wallScanTrans(B203,G171,H171,I171,L171)+J171</f>
        <v>170.51578686318607</v>
      </c>
      <c r="G203">
        <f t="shared" si="3"/>
        <v>0.12284536743207133</v>
      </c>
    </row>
    <row r="204" spans="1:7">
      <c r="A204">
        <v>31</v>
      </c>
      <c r="B204">
        <v>-165.02500000000001</v>
      </c>
      <c r="C204">
        <v>36</v>
      </c>
      <c r="D204">
        <v>7000</v>
      </c>
      <c r="E204">
        <v>184</v>
      </c>
      <c r="F204">
        <f>[1]!wallScanTrans(B204,G171,H171,I171,L171)+J171</f>
        <v>170.51578686318607</v>
      </c>
      <c r="G204">
        <f t="shared" si="3"/>
        <v>0.98817393434252987</v>
      </c>
    </row>
    <row r="205" spans="1:7">
      <c r="A205">
        <v>32</v>
      </c>
      <c r="B205">
        <v>-164.97</v>
      </c>
      <c r="C205">
        <v>37</v>
      </c>
      <c r="D205">
        <v>7000</v>
      </c>
      <c r="E205">
        <v>140</v>
      </c>
      <c r="F205">
        <f>[1]!wallScanTrans(B205,G171,H171,I171,L171)+J171</f>
        <v>170.51578686318607</v>
      </c>
      <c r="G205">
        <f t="shared" si="3"/>
        <v>6.6515231991385662</v>
      </c>
    </row>
    <row r="206" spans="1:7">
      <c r="A206">
        <v>33</v>
      </c>
      <c r="B206">
        <v>-164.905</v>
      </c>
      <c r="C206">
        <v>35</v>
      </c>
      <c r="D206">
        <v>7000</v>
      </c>
      <c r="E206">
        <v>164</v>
      </c>
      <c r="F206">
        <f>[1]!wallScanTrans(B206,G171,H171,I171,L171)+J171</f>
        <v>170.51578686318607</v>
      </c>
      <c r="G206">
        <f t="shared" si="3"/>
        <v>0.25887486857602499</v>
      </c>
    </row>
    <row r="207" spans="1:7">
      <c r="A207">
        <v>34</v>
      </c>
      <c r="B207">
        <v>-164.84</v>
      </c>
      <c r="C207">
        <v>36</v>
      </c>
      <c r="D207">
        <v>7000</v>
      </c>
      <c r="E207">
        <v>159</v>
      </c>
      <c r="F207">
        <f>[1]!wallScanTrans(B207,G171,H171,I171,L171)+J171</f>
        <v>170.51578686318607</v>
      </c>
      <c r="G207">
        <f t="shared" si="3"/>
        <v>0.83404620803980356</v>
      </c>
    </row>
    <row r="208" spans="1:7">
      <c r="A208" t="s">
        <v>0</v>
      </c>
    </row>
    <row r="209" spans="1:12">
      <c r="A209" t="s">
        <v>0</v>
      </c>
    </row>
    <row r="210" spans="1:12">
      <c r="A210" t="s">
        <v>0</v>
      </c>
    </row>
    <row r="211" spans="1:12">
      <c r="A211" t="s">
        <v>0</v>
      </c>
    </row>
    <row r="212" spans="1:12">
      <c r="A212" t="s">
        <v>72</v>
      </c>
    </row>
    <row r="213" spans="1:12">
      <c r="A213" t="s">
        <v>65</v>
      </c>
    </row>
    <row r="214" spans="1:12">
      <c r="A214" t="s">
        <v>3</v>
      </c>
    </row>
    <row r="215" spans="1:12">
      <c r="A215" t="s">
        <v>4</v>
      </c>
    </row>
    <row r="216" spans="1:12">
      <c r="A216" t="s">
        <v>5</v>
      </c>
    </row>
    <row r="217" spans="1:12">
      <c r="A217" t="s">
        <v>6</v>
      </c>
    </row>
    <row r="218" spans="1:12">
      <c r="A218" t="s">
        <v>66</v>
      </c>
    </row>
    <row r="219" spans="1:12">
      <c r="A219" t="s">
        <v>73</v>
      </c>
    </row>
    <row r="220" spans="1:12">
      <c r="A220" t="s">
        <v>9</v>
      </c>
    </row>
    <row r="221" spans="1:12">
      <c r="A221" t="s">
        <v>10</v>
      </c>
      <c r="G221" t="s">
        <v>56</v>
      </c>
      <c r="H221" t="s">
        <v>57</v>
      </c>
      <c r="I221" t="s">
        <v>58</v>
      </c>
      <c r="J221" t="s">
        <v>59</v>
      </c>
      <c r="L221" t="s">
        <v>60</v>
      </c>
    </row>
    <row r="222" spans="1:12">
      <c r="A222" t="s">
        <v>11</v>
      </c>
      <c r="G222">
        <v>145.44888493111083</v>
      </c>
      <c r="H222">
        <v>-166.11553478922869</v>
      </c>
      <c r="I222">
        <v>0.34581608631698374</v>
      </c>
      <c r="J222">
        <v>62.941546763401917</v>
      </c>
      <c r="L222">
        <v>90</v>
      </c>
    </row>
    <row r="223" spans="1:12">
      <c r="A223" t="s">
        <v>0</v>
      </c>
    </row>
    <row r="224" spans="1:12">
      <c r="A224" t="s">
        <v>38</v>
      </c>
      <c r="B224" t="s">
        <v>30</v>
      </c>
      <c r="C224" t="s">
        <v>20</v>
      </c>
      <c r="D224" t="s">
        <v>37</v>
      </c>
      <c r="E224" t="s">
        <v>36</v>
      </c>
      <c r="F224" t="s">
        <v>61</v>
      </c>
      <c r="G224" t="s">
        <v>62</v>
      </c>
      <c r="H224" t="s">
        <v>63</v>
      </c>
    </row>
    <row r="225" spans="1:8">
      <c r="A225">
        <v>1</v>
      </c>
      <c r="B225">
        <v>-167.14</v>
      </c>
      <c r="C225">
        <v>36</v>
      </c>
      <c r="D225">
        <v>7000</v>
      </c>
      <c r="E225">
        <v>59</v>
      </c>
      <c r="F225">
        <f>[1]!wallScanTrans(B225,G222,H222,I222,L222)+J222</f>
        <v>62.941546763401917</v>
      </c>
      <c r="G225">
        <f>(F225-E225)^2/E225</f>
        <v>0.26331848962854448</v>
      </c>
      <c r="H225">
        <f>SUM(G225:G248)/(COUNT(G225:G248)-4)</f>
        <v>1.6218941400653819</v>
      </c>
    </row>
    <row r="226" spans="1:8">
      <c r="A226">
        <v>2</v>
      </c>
      <c r="B226">
        <v>-167.06</v>
      </c>
      <c r="C226">
        <v>37</v>
      </c>
      <c r="D226">
        <v>7000</v>
      </c>
      <c r="E226">
        <v>62</v>
      </c>
      <c r="F226">
        <f>[1]!wallScanTrans(B226,G222,H222,I222,L222)+J222</f>
        <v>62.941546763401917</v>
      </c>
      <c r="G226">
        <f t="shared" ref="G226:G258" si="4">(F226-E226)^2/E226</f>
        <v>1.4298553349558462E-2</v>
      </c>
    </row>
    <row r="227" spans="1:8">
      <c r="A227">
        <v>3</v>
      </c>
      <c r="B227">
        <v>-166.99</v>
      </c>
      <c r="C227">
        <v>36</v>
      </c>
      <c r="D227">
        <v>7000</v>
      </c>
      <c r="E227">
        <v>57</v>
      </c>
      <c r="F227">
        <f>[1]!wallScanTrans(B227,G222,H222,I222,L222)+J222</f>
        <v>62.941546763401917</v>
      </c>
      <c r="G227">
        <f t="shared" si="4"/>
        <v>0.61933294634546998</v>
      </c>
    </row>
    <row r="228" spans="1:8">
      <c r="A228">
        <v>4</v>
      </c>
      <c r="B228">
        <v>-166.92500000000001</v>
      </c>
      <c r="C228">
        <v>36</v>
      </c>
      <c r="D228">
        <v>7000</v>
      </c>
      <c r="E228">
        <v>60</v>
      </c>
      <c r="F228">
        <f>[1]!wallScanTrans(B228,G222,H222,I222,L222)+J222</f>
        <v>62.941546763401917</v>
      </c>
      <c r="G228">
        <f t="shared" si="4"/>
        <v>0.14421162268800486</v>
      </c>
    </row>
    <row r="229" spans="1:8">
      <c r="A229">
        <v>5</v>
      </c>
      <c r="B229">
        <v>-166.87</v>
      </c>
      <c r="C229">
        <v>37</v>
      </c>
      <c r="D229">
        <v>7000</v>
      </c>
      <c r="E229">
        <v>77</v>
      </c>
      <c r="F229">
        <f>[1]!wallScanTrans(B229,G222,H222,I222,L222)+J222</f>
        <v>62.941546763401917</v>
      </c>
      <c r="G229">
        <f t="shared" si="4"/>
        <v>2.5667546416313654</v>
      </c>
    </row>
    <row r="230" spans="1:8">
      <c r="A230">
        <v>6</v>
      </c>
      <c r="B230">
        <v>-166.8</v>
      </c>
      <c r="C230">
        <v>36</v>
      </c>
      <c r="D230">
        <v>7000</v>
      </c>
      <c r="E230">
        <v>51</v>
      </c>
      <c r="F230">
        <f>[1]!wallScanTrans(B230,G222,H222,I222,L222)+J222</f>
        <v>62.941546763401917</v>
      </c>
      <c r="G230">
        <f t="shared" si="4"/>
        <v>2.7960890020100941</v>
      </c>
    </row>
    <row r="231" spans="1:8">
      <c r="A231">
        <v>7</v>
      </c>
      <c r="B231">
        <v>-166.72499999999999</v>
      </c>
      <c r="C231">
        <v>36</v>
      </c>
      <c r="D231">
        <v>7000</v>
      </c>
      <c r="E231">
        <v>65</v>
      </c>
      <c r="F231">
        <f>[1]!wallScanTrans(B231,G222,H222,I222,L222)+J222</f>
        <v>62.941546763401917</v>
      </c>
      <c r="G231">
        <f t="shared" si="4"/>
        <v>6.5188149650171154E-2</v>
      </c>
    </row>
    <row r="232" spans="1:8">
      <c r="A232">
        <v>8</v>
      </c>
      <c r="B232">
        <v>-166.66</v>
      </c>
      <c r="C232">
        <v>36</v>
      </c>
      <c r="D232">
        <v>7000</v>
      </c>
      <c r="E232">
        <v>52</v>
      </c>
      <c r="F232">
        <f>[1]!wallScanTrans(B232,G222,H222,I222,L222)+J222</f>
        <v>62.941546763401917</v>
      </c>
      <c r="G232">
        <f t="shared" si="4"/>
        <v>2.3022585687636723</v>
      </c>
    </row>
    <row r="233" spans="1:8">
      <c r="A233">
        <v>9</v>
      </c>
      <c r="B233">
        <v>-166.60499999999999</v>
      </c>
      <c r="C233">
        <v>37</v>
      </c>
      <c r="D233">
        <v>7000</v>
      </c>
      <c r="E233">
        <v>97</v>
      </c>
      <c r="F233">
        <f>[1]!wallScanTrans(B233,G222,H222,I222,L222)+J222</f>
        <v>62.941546763401917</v>
      </c>
      <c r="G233">
        <f t="shared" si="4"/>
        <v>11.958538524428231</v>
      </c>
    </row>
    <row r="234" spans="1:8">
      <c r="A234">
        <v>10</v>
      </c>
      <c r="B234">
        <v>-166.54</v>
      </c>
      <c r="C234">
        <v>37</v>
      </c>
      <c r="D234">
        <v>7000</v>
      </c>
      <c r="E234">
        <v>61</v>
      </c>
      <c r="F234">
        <f>[1]!wallScanTrans(B234,G222,H222,I222,L222)+J222</f>
        <v>62.941546763401917</v>
      </c>
      <c r="G234">
        <f t="shared" si="4"/>
        <v>6.1796784171745209E-2</v>
      </c>
    </row>
    <row r="235" spans="1:8">
      <c r="A235">
        <v>11</v>
      </c>
      <c r="B235">
        <v>-166.48</v>
      </c>
      <c r="C235">
        <v>37</v>
      </c>
      <c r="D235">
        <v>7000</v>
      </c>
      <c r="E235">
        <v>56</v>
      </c>
      <c r="F235">
        <f>[1]!wallScanTrans(B235,G222,H222,I222,L222)+J222</f>
        <v>62.941546763401917</v>
      </c>
      <c r="G235">
        <f t="shared" si="4"/>
        <v>0.86044770479456467</v>
      </c>
    </row>
    <row r="236" spans="1:8">
      <c r="A236">
        <v>12</v>
      </c>
      <c r="B236">
        <v>-166.405</v>
      </c>
      <c r="C236">
        <v>37</v>
      </c>
      <c r="D236">
        <v>7000</v>
      </c>
      <c r="E236">
        <v>69</v>
      </c>
      <c r="F236">
        <f>[1]!wallScanTrans(B236,G222,H222,I222,L222)+J222</f>
        <v>62.941546763401917</v>
      </c>
      <c r="G236">
        <f t="shared" si="4"/>
        <v>0.53195442927602599</v>
      </c>
    </row>
    <row r="237" spans="1:8">
      <c r="A237">
        <v>13</v>
      </c>
      <c r="B237">
        <v>-166.34</v>
      </c>
      <c r="C237">
        <v>36</v>
      </c>
      <c r="D237">
        <v>7000</v>
      </c>
      <c r="E237">
        <v>74</v>
      </c>
      <c r="F237">
        <f>[1]!wallScanTrans(B237,G222,H222,I222,L222)+J222</f>
        <v>63.431146961705707</v>
      </c>
      <c r="G237">
        <f t="shared" si="4"/>
        <v>1.5094683046630069</v>
      </c>
    </row>
    <row r="238" spans="1:8">
      <c r="A238">
        <v>14</v>
      </c>
      <c r="B238">
        <v>-166.27500000000001</v>
      </c>
      <c r="C238">
        <v>37</v>
      </c>
      <c r="D238">
        <v>7000</v>
      </c>
      <c r="E238">
        <v>80</v>
      </c>
      <c r="F238">
        <f>[1]!wallScanTrans(B238,G222,H222,I222,L222)+J222</f>
        <v>71.742068879643128</v>
      </c>
      <c r="G238">
        <f t="shared" si="4"/>
        <v>0.85241782985698134</v>
      </c>
    </row>
    <row r="239" spans="1:8">
      <c r="A239">
        <v>15</v>
      </c>
      <c r="B239">
        <v>-166.215</v>
      </c>
      <c r="C239">
        <v>36</v>
      </c>
      <c r="D239">
        <v>7000</v>
      </c>
      <c r="E239">
        <v>86</v>
      </c>
      <c r="F239">
        <f>[1]!wallScanTrans(B239,G222,H222,I222,L222)+J222</f>
        <v>88.535504460536742</v>
      </c>
      <c r="G239">
        <f t="shared" si="4"/>
        <v>7.4753289179089744E-2</v>
      </c>
    </row>
    <row r="240" spans="1:8">
      <c r="A240">
        <v>16</v>
      </c>
      <c r="B240">
        <v>-166.15</v>
      </c>
      <c r="C240">
        <v>36</v>
      </c>
      <c r="D240">
        <v>7000</v>
      </c>
      <c r="E240">
        <v>114</v>
      </c>
      <c r="F240">
        <f>[1]!wallScanTrans(B240,G222,H222,I222,L222)+J222</f>
        <v>116.61035963453286</v>
      </c>
      <c r="G240">
        <f t="shared" si="4"/>
        <v>5.9771731768407922E-2</v>
      </c>
    </row>
    <row r="241" spans="1:7">
      <c r="A241">
        <v>17</v>
      </c>
      <c r="B241">
        <v>-166.09</v>
      </c>
      <c r="C241">
        <v>37</v>
      </c>
      <c r="D241">
        <v>7000</v>
      </c>
      <c r="E241">
        <v>139</v>
      </c>
      <c r="F241">
        <f>[1]!wallScanTrans(B241,G222,H222,I222,L222)+J222</f>
        <v>150.06138429162888</v>
      </c>
      <c r="G241">
        <f t="shared" si="4"/>
        <v>0.88024620465535408</v>
      </c>
    </row>
    <row r="242" spans="1:7">
      <c r="A242">
        <v>18</v>
      </c>
      <c r="B242">
        <v>-166.02500000000001</v>
      </c>
      <c r="C242">
        <v>37</v>
      </c>
      <c r="D242">
        <v>7000</v>
      </c>
      <c r="E242">
        <v>189</v>
      </c>
      <c r="F242">
        <f>[1]!wallScanTrans(B242,G222,H222,I222,L222)+J222</f>
        <v>179.54824150816097</v>
      </c>
      <c r="G242">
        <f t="shared" si="4"/>
        <v>0.47267586554524454</v>
      </c>
    </row>
    <row r="243" spans="1:7">
      <c r="A243">
        <v>19</v>
      </c>
      <c r="B243">
        <v>-165.95500000000001</v>
      </c>
      <c r="C243">
        <v>37</v>
      </c>
      <c r="D243">
        <v>7000</v>
      </c>
      <c r="E243">
        <v>214</v>
      </c>
      <c r="F243">
        <f>[1]!wallScanTrans(B243,G222,H222,I222,L222)+J222</f>
        <v>199.8098311709025</v>
      </c>
      <c r="G243">
        <f t="shared" si="4"/>
        <v>0.94093874485182416</v>
      </c>
    </row>
    <row r="244" spans="1:7">
      <c r="A244">
        <v>20</v>
      </c>
      <c r="B244">
        <v>-165.89</v>
      </c>
      <c r="C244">
        <v>37</v>
      </c>
      <c r="D244">
        <v>7000</v>
      </c>
      <c r="E244">
        <v>224</v>
      </c>
      <c r="F244">
        <f>[1]!wallScanTrans(B244,G222,H222,I222,L222)+J222</f>
        <v>207.95164047089395</v>
      </c>
      <c r="G244">
        <f t="shared" si="4"/>
        <v>1.1497760873903975</v>
      </c>
    </row>
    <row r="245" spans="1:7">
      <c r="A245">
        <v>21</v>
      </c>
      <c r="B245">
        <v>-165.82499999999999</v>
      </c>
      <c r="C245">
        <v>37</v>
      </c>
      <c r="D245">
        <v>7000</v>
      </c>
      <c r="E245">
        <v>192</v>
      </c>
      <c r="F245">
        <f>[1]!wallScanTrans(B245,G222,H222,I222,L222)+J222</f>
        <v>208.39043169451276</v>
      </c>
      <c r="G245">
        <f t="shared" si="4"/>
        <v>1.3991992246483766</v>
      </c>
    </row>
    <row r="246" spans="1:7">
      <c r="A246">
        <v>22</v>
      </c>
      <c r="B246">
        <v>-165.76</v>
      </c>
      <c r="C246">
        <v>37</v>
      </c>
      <c r="D246">
        <v>7000</v>
      </c>
      <c r="E246">
        <v>226</v>
      </c>
      <c r="F246">
        <f>[1]!wallScanTrans(B246,G222,H222,I222,L222)+J222</f>
        <v>208.39043169451276</v>
      </c>
      <c r="G246">
        <f t="shared" si="4"/>
        <v>1.3721101588744287</v>
      </c>
    </row>
    <row r="247" spans="1:7">
      <c r="A247">
        <v>23</v>
      </c>
      <c r="B247">
        <v>-165.7</v>
      </c>
      <c r="C247">
        <v>36</v>
      </c>
      <c r="D247">
        <v>7000</v>
      </c>
      <c r="E247">
        <v>203</v>
      </c>
      <c r="F247">
        <f>[1]!wallScanTrans(B247,G222,H222,I222,L222)+J222</f>
        <v>208.39043169451276</v>
      </c>
      <c r="G247">
        <f t="shared" si="4"/>
        <v>0.14313671848870771</v>
      </c>
    </row>
    <row r="248" spans="1:7">
      <c r="A248">
        <v>24</v>
      </c>
      <c r="B248">
        <v>-165.63499999999999</v>
      </c>
      <c r="C248">
        <v>36</v>
      </c>
      <c r="D248">
        <v>7000</v>
      </c>
      <c r="E248">
        <v>192</v>
      </c>
      <c r="F248">
        <f>[1]!wallScanTrans(B248,G222,H222,I222,L222)+J222</f>
        <v>208.39043169451276</v>
      </c>
      <c r="G248">
        <f t="shared" si="4"/>
        <v>1.3991992246483766</v>
      </c>
    </row>
    <row r="249" spans="1:7">
      <c r="A249">
        <v>25</v>
      </c>
      <c r="B249">
        <v>-165.565</v>
      </c>
      <c r="C249">
        <v>37</v>
      </c>
      <c r="D249">
        <v>7000</v>
      </c>
      <c r="E249">
        <v>173</v>
      </c>
      <c r="F249">
        <f>[1]!wallScanTrans(B249,G222,H222,I222,L222)+J222</f>
        <v>208.39043169451276</v>
      </c>
      <c r="G249">
        <f t="shared" si="4"/>
        <v>7.2397841359767234</v>
      </c>
    </row>
    <row r="250" spans="1:7">
      <c r="A250">
        <v>26</v>
      </c>
      <c r="B250">
        <v>-165.5</v>
      </c>
      <c r="C250">
        <v>36</v>
      </c>
      <c r="D250">
        <v>7000</v>
      </c>
      <c r="E250">
        <v>166</v>
      </c>
      <c r="F250">
        <f>[1]!wallScanTrans(B250,G222,H222,I222,L222)+J222</f>
        <v>208.39043169451276</v>
      </c>
      <c r="G250">
        <f t="shared" si="4"/>
        <v>10.824992164139468</v>
      </c>
    </row>
    <row r="251" spans="1:7">
      <c r="A251">
        <v>27</v>
      </c>
      <c r="B251">
        <v>-165.43</v>
      </c>
      <c r="C251">
        <v>36</v>
      </c>
      <c r="D251">
        <v>7000</v>
      </c>
      <c r="E251">
        <v>163</v>
      </c>
      <c r="F251">
        <f>[1]!wallScanTrans(B251,G222,H222,I222,L222)+J222</f>
        <v>208.39043169451276</v>
      </c>
      <c r="G251">
        <f t="shared" si="4"/>
        <v>12.639823861436984</v>
      </c>
    </row>
    <row r="252" spans="1:7">
      <c r="A252">
        <v>28</v>
      </c>
      <c r="B252">
        <v>-165.36500000000001</v>
      </c>
      <c r="C252">
        <v>36</v>
      </c>
      <c r="D252">
        <v>7000</v>
      </c>
      <c r="E252">
        <v>168</v>
      </c>
      <c r="F252">
        <f>[1]!wallScanTrans(B252,G222,H222,I222,L222)+J222</f>
        <v>208.39043169451276</v>
      </c>
      <c r="G252">
        <f t="shared" si="4"/>
        <v>9.7106367408875034</v>
      </c>
    </row>
    <row r="253" spans="1:7">
      <c r="A253">
        <v>29</v>
      </c>
      <c r="B253">
        <v>-165.3</v>
      </c>
      <c r="C253">
        <v>36</v>
      </c>
      <c r="D253">
        <v>7000</v>
      </c>
      <c r="E253">
        <v>171</v>
      </c>
      <c r="F253">
        <f>[1]!wallScanTrans(B253,G222,H222,I222,L222)+J222</f>
        <v>208.39043169451276</v>
      </c>
      <c r="G253">
        <f t="shared" si="4"/>
        <v>8.1756981421171009</v>
      </c>
    </row>
    <row r="254" spans="1:7">
      <c r="A254">
        <v>30</v>
      </c>
      <c r="B254">
        <v>-165.23500000000001</v>
      </c>
      <c r="C254">
        <v>37</v>
      </c>
      <c r="D254">
        <v>7000</v>
      </c>
      <c r="E254">
        <v>172</v>
      </c>
      <c r="F254">
        <f>[1]!wallScanTrans(B254,G222,H222,I222,L222)+J222</f>
        <v>208.39043169451276</v>
      </c>
      <c r="G254">
        <f t="shared" si="4"/>
        <v>7.6992065053081307</v>
      </c>
    </row>
    <row r="255" spans="1:7">
      <c r="A255">
        <v>31</v>
      </c>
      <c r="B255">
        <v>-165.17</v>
      </c>
      <c r="C255">
        <v>36</v>
      </c>
      <c r="D255">
        <v>7000</v>
      </c>
      <c r="E255">
        <v>172</v>
      </c>
      <c r="F255">
        <f>[1]!wallScanTrans(B255,G222,H222,I222,L222)+J222</f>
        <v>208.39043169451276</v>
      </c>
      <c r="G255">
        <f t="shared" si="4"/>
        <v>7.6992065053081307</v>
      </c>
    </row>
    <row r="256" spans="1:7">
      <c r="A256">
        <v>32</v>
      </c>
      <c r="B256">
        <v>-165.10499999999999</v>
      </c>
      <c r="C256">
        <v>37</v>
      </c>
      <c r="D256">
        <v>7000</v>
      </c>
      <c r="E256">
        <v>153</v>
      </c>
      <c r="F256">
        <f>[1]!wallScanTrans(B256,G222,H222,I222,L222)+J222</f>
        <v>208.39043169451276</v>
      </c>
      <c r="G256">
        <f t="shared" si="4"/>
        <v>20.052940675192701</v>
      </c>
    </row>
    <row r="257" spans="1:12">
      <c r="A257">
        <v>33</v>
      </c>
      <c r="B257">
        <v>-165.04</v>
      </c>
      <c r="C257">
        <v>36</v>
      </c>
      <c r="D257">
        <v>7000</v>
      </c>
      <c r="E257">
        <v>157</v>
      </c>
      <c r="F257">
        <f>[1]!wallScanTrans(B257,G222,H222,I222,L222)+J222</f>
        <v>208.39043169451276</v>
      </c>
      <c r="G257">
        <f t="shared" si="4"/>
        <v>16.821506176741281</v>
      </c>
    </row>
    <row r="258" spans="1:12">
      <c r="A258">
        <v>34</v>
      </c>
      <c r="B258">
        <v>-164.97</v>
      </c>
      <c r="C258">
        <v>37</v>
      </c>
      <c r="D258">
        <v>7000</v>
      </c>
      <c r="E258">
        <v>169</v>
      </c>
      <c r="F258">
        <f>[1]!wallScanTrans(B258,G222,H222,I222,L222)+J222</f>
        <v>208.39043169451276</v>
      </c>
      <c r="G258">
        <f t="shared" si="4"/>
        <v>9.1811012371602079</v>
      </c>
    </row>
    <row r="259" spans="1:12">
      <c r="A259" t="s">
        <v>0</v>
      </c>
    </row>
    <row r="260" spans="1:12">
      <c r="A260" t="s">
        <v>0</v>
      </c>
    </row>
    <row r="261" spans="1:12">
      <c r="A261" t="s">
        <v>0</v>
      </c>
    </row>
    <row r="262" spans="1:12">
      <c r="A262" t="s">
        <v>0</v>
      </c>
    </row>
    <row r="263" spans="1:12">
      <c r="A263" t="s">
        <v>74</v>
      </c>
    </row>
    <row r="264" spans="1:12">
      <c r="A264" t="s">
        <v>65</v>
      </c>
    </row>
    <row r="265" spans="1:12">
      <c r="A265" t="s">
        <v>3</v>
      </c>
    </row>
    <row r="266" spans="1:12">
      <c r="A266" t="s">
        <v>4</v>
      </c>
    </row>
    <row r="267" spans="1:12">
      <c r="A267" t="s">
        <v>5</v>
      </c>
    </row>
    <row r="268" spans="1:12">
      <c r="A268" t="s">
        <v>6</v>
      </c>
    </row>
    <row r="269" spans="1:12">
      <c r="A269" t="s">
        <v>66</v>
      </c>
    </row>
    <row r="270" spans="1:12">
      <c r="A270" t="s">
        <v>75</v>
      </c>
    </row>
    <row r="271" spans="1:12">
      <c r="A271" t="s">
        <v>9</v>
      </c>
    </row>
    <row r="272" spans="1:12">
      <c r="A272" t="s">
        <v>10</v>
      </c>
      <c r="G272" t="s">
        <v>56</v>
      </c>
      <c r="H272" t="s">
        <v>57</v>
      </c>
      <c r="I272" t="s">
        <v>58</v>
      </c>
      <c r="J272" t="s">
        <v>59</v>
      </c>
      <c r="L272" t="s">
        <v>60</v>
      </c>
    </row>
    <row r="273" spans="1:12">
      <c r="A273" t="s">
        <v>11</v>
      </c>
      <c r="G273">
        <v>103.1004568370259</v>
      </c>
      <c r="H273">
        <v>-165.95792860389719</v>
      </c>
      <c r="I273">
        <v>0.37314093888869287</v>
      </c>
      <c r="J273">
        <v>61.78043656489546</v>
      </c>
      <c r="L273">
        <v>90</v>
      </c>
    </row>
    <row r="274" spans="1:12">
      <c r="A274" t="s">
        <v>0</v>
      </c>
    </row>
    <row r="275" spans="1:12">
      <c r="A275" t="s">
        <v>38</v>
      </c>
      <c r="B275" t="s">
        <v>30</v>
      </c>
      <c r="C275" t="s">
        <v>20</v>
      </c>
      <c r="D275" t="s">
        <v>37</v>
      </c>
      <c r="E275" t="s">
        <v>36</v>
      </c>
      <c r="F275" t="s">
        <v>61</v>
      </c>
      <c r="G275" t="s">
        <v>62</v>
      </c>
      <c r="H275" t="s">
        <v>63</v>
      </c>
    </row>
    <row r="276" spans="1:12">
      <c r="A276">
        <v>1</v>
      </c>
      <c r="B276">
        <v>-167.01</v>
      </c>
      <c r="C276">
        <v>37</v>
      </c>
      <c r="D276">
        <v>7000</v>
      </c>
      <c r="E276">
        <v>73</v>
      </c>
      <c r="F276">
        <f>[1]!wallScanTrans(B276,G273,H273,I273,L273)+J273</f>
        <v>61.78043656489546</v>
      </c>
      <c r="G276">
        <f>(F276-E276)^2/E276</f>
        <v>1.7243644338949971</v>
      </c>
      <c r="H276">
        <f>SUM(G276:G309)/(COUNT(G276:G309)-4)</f>
        <v>1.4476624470707036</v>
      </c>
    </row>
    <row r="277" spans="1:12">
      <c r="A277">
        <v>2</v>
      </c>
      <c r="B277">
        <v>-166.935</v>
      </c>
      <c r="C277">
        <v>37</v>
      </c>
      <c r="D277">
        <v>7000</v>
      </c>
      <c r="E277">
        <v>66</v>
      </c>
      <c r="F277">
        <f>[1]!wallScanTrans(B277,G273,H273,I273,L273)+J273</f>
        <v>61.78043656489546</v>
      </c>
      <c r="G277">
        <f t="shared" ref="G277:G309" si="5">(F277-E277)^2/E277</f>
        <v>0.26976841792229128</v>
      </c>
    </row>
    <row r="278" spans="1:12">
      <c r="A278">
        <v>3</v>
      </c>
      <c r="B278">
        <v>-166.86500000000001</v>
      </c>
      <c r="C278">
        <v>36</v>
      </c>
      <c r="D278">
        <v>7000</v>
      </c>
      <c r="E278">
        <v>63</v>
      </c>
      <c r="F278">
        <f>[1]!wallScanTrans(B278,G273,H273,I273,L273)+J273</f>
        <v>61.78043656489546</v>
      </c>
      <c r="G278">
        <f t="shared" si="5"/>
        <v>2.3608491622920402E-2</v>
      </c>
    </row>
    <row r="279" spans="1:12">
      <c r="A279">
        <v>4</v>
      </c>
      <c r="B279">
        <v>-166.8</v>
      </c>
      <c r="C279">
        <v>36</v>
      </c>
      <c r="D279">
        <v>7000</v>
      </c>
      <c r="E279">
        <v>55</v>
      </c>
      <c r="F279">
        <f>[1]!wallScanTrans(B279,G273,H273,I273,L273)+J273</f>
        <v>61.78043656489546</v>
      </c>
      <c r="G279">
        <f t="shared" si="5"/>
        <v>0.8358967274649336</v>
      </c>
    </row>
    <row r="280" spans="1:12">
      <c r="A280">
        <v>5</v>
      </c>
      <c r="B280">
        <v>-166.74</v>
      </c>
      <c r="C280">
        <v>37</v>
      </c>
      <c r="D280">
        <v>7000</v>
      </c>
      <c r="E280">
        <v>48</v>
      </c>
      <c r="F280">
        <f>[1]!wallScanTrans(B280,G273,H273,I273,L273)+J273</f>
        <v>61.78043656489546</v>
      </c>
      <c r="G280">
        <f t="shared" si="5"/>
        <v>3.9562589983147451</v>
      </c>
    </row>
    <row r="281" spans="1:12">
      <c r="A281">
        <v>6</v>
      </c>
      <c r="B281">
        <v>-166.66499999999999</v>
      </c>
      <c r="C281">
        <v>36</v>
      </c>
      <c r="D281">
        <v>7000</v>
      </c>
      <c r="E281">
        <v>73</v>
      </c>
      <c r="F281">
        <f>[1]!wallScanTrans(B281,G273,H273,I273,L273)+J273</f>
        <v>61.78043656489546</v>
      </c>
      <c r="G281">
        <f t="shared" si="5"/>
        <v>1.7243644338949971</v>
      </c>
    </row>
    <row r="282" spans="1:12">
      <c r="A282">
        <v>7</v>
      </c>
      <c r="B282">
        <v>-166.61</v>
      </c>
      <c r="C282">
        <v>36</v>
      </c>
      <c r="D282">
        <v>7000</v>
      </c>
      <c r="E282">
        <v>70</v>
      </c>
      <c r="F282">
        <f>[1]!wallScanTrans(B282,G273,H273,I273,L273)+J273</f>
        <v>61.78043656489546</v>
      </c>
      <c r="G282">
        <f t="shared" si="5"/>
        <v>0.96516032948153629</v>
      </c>
    </row>
    <row r="283" spans="1:12">
      <c r="A283">
        <v>8</v>
      </c>
      <c r="B283">
        <v>-166.54</v>
      </c>
      <c r="C283">
        <v>36</v>
      </c>
      <c r="D283">
        <v>7000</v>
      </c>
      <c r="E283">
        <v>57</v>
      </c>
      <c r="F283">
        <f>[1]!wallScanTrans(B283,G273,H273,I273,L273)+J273</f>
        <v>61.78043656489546</v>
      </c>
      <c r="G283">
        <f t="shared" si="5"/>
        <v>0.40092234650858782</v>
      </c>
    </row>
    <row r="284" spans="1:12">
      <c r="A284">
        <v>9</v>
      </c>
      <c r="B284">
        <v>-166.47499999999999</v>
      </c>
      <c r="C284">
        <v>35</v>
      </c>
      <c r="D284">
        <v>7000</v>
      </c>
      <c r="E284">
        <v>51</v>
      </c>
      <c r="F284">
        <f>[1]!wallScanTrans(B284,G273,H273,I273,L273)+J273</f>
        <v>61.78043656489546</v>
      </c>
      <c r="G284">
        <f t="shared" si="5"/>
        <v>2.2787806378379418</v>
      </c>
    </row>
    <row r="285" spans="1:12">
      <c r="A285">
        <v>10</v>
      </c>
      <c r="B285">
        <v>-166.41</v>
      </c>
      <c r="C285">
        <v>36</v>
      </c>
      <c r="D285">
        <v>7000</v>
      </c>
      <c r="E285">
        <v>73</v>
      </c>
      <c r="F285">
        <f>[1]!wallScanTrans(B285,G273,H273,I273,L273)+J273</f>
        <v>61.78043656489546</v>
      </c>
      <c r="G285">
        <f t="shared" si="5"/>
        <v>1.7243644338949971</v>
      </c>
    </row>
    <row r="286" spans="1:12">
      <c r="A286">
        <v>11</v>
      </c>
      <c r="B286">
        <v>-166.35</v>
      </c>
      <c r="C286">
        <v>37</v>
      </c>
      <c r="D286">
        <v>7000</v>
      </c>
      <c r="E286">
        <v>56</v>
      </c>
      <c r="F286">
        <f>[1]!wallScanTrans(B286,G273,H273,I273,L273)+J273</f>
        <v>61.78043656489546</v>
      </c>
      <c r="G286">
        <f t="shared" si="5"/>
        <v>0.59666869429965053</v>
      </c>
    </row>
    <row r="287" spans="1:12">
      <c r="A287">
        <v>12</v>
      </c>
      <c r="B287">
        <v>-166.27500000000001</v>
      </c>
      <c r="C287">
        <v>35</v>
      </c>
      <c r="D287">
        <v>7000</v>
      </c>
      <c r="E287">
        <v>64</v>
      </c>
      <c r="F287">
        <f>[1]!wallScanTrans(B287,G273,H273,I273,L273)+J273</f>
        <v>61.78043656489546</v>
      </c>
      <c r="G287">
        <f t="shared" si="5"/>
        <v>7.6975966288329145E-2</v>
      </c>
    </row>
    <row r="288" spans="1:12">
      <c r="A288">
        <v>13</v>
      </c>
      <c r="B288">
        <v>-166.22</v>
      </c>
      <c r="C288">
        <v>37</v>
      </c>
      <c r="D288">
        <v>7000</v>
      </c>
      <c r="E288">
        <v>69</v>
      </c>
      <c r="F288">
        <f>[1]!wallScanTrans(B288,G273,H273,I273,L273)+J273</f>
        <v>61.782780317010662</v>
      </c>
      <c r="G288">
        <f t="shared" si="5"/>
        <v>0.75490231815259023</v>
      </c>
    </row>
    <row r="289" spans="1:7">
      <c r="A289">
        <v>14</v>
      </c>
      <c r="B289">
        <v>-166.14500000000001</v>
      </c>
      <c r="C289">
        <v>37</v>
      </c>
      <c r="D289">
        <v>7000</v>
      </c>
      <c r="E289">
        <v>59</v>
      </c>
      <c r="F289">
        <f>[1]!wallScanTrans(B289,G273,H273,I273,L273)+J273</f>
        <v>66.145602275779879</v>
      </c>
      <c r="G289">
        <f t="shared" si="5"/>
        <v>0.86541748955306075</v>
      </c>
    </row>
    <row r="290" spans="1:7">
      <c r="A290">
        <v>15</v>
      </c>
      <c r="B290">
        <v>-166.09</v>
      </c>
      <c r="C290">
        <v>36</v>
      </c>
      <c r="D290">
        <v>7000</v>
      </c>
      <c r="E290">
        <v>96</v>
      </c>
      <c r="F290">
        <f>[1]!wallScanTrans(B290,G273,H273,I273,L273)+J273</f>
        <v>74.639454806159804</v>
      </c>
      <c r="G290">
        <f t="shared" si="5"/>
        <v>4.7528426143550986</v>
      </c>
    </row>
    <row r="291" spans="1:7">
      <c r="A291">
        <v>16</v>
      </c>
      <c r="B291">
        <v>-166.02</v>
      </c>
      <c r="C291">
        <v>36</v>
      </c>
      <c r="D291">
        <v>7000</v>
      </c>
      <c r="E291">
        <v>86</v>
      </c>
      <c r="F291">
        <f>[1]!wallScanTrans(B291,G273,H273,I273,L273)+J273</f>
        <v>91.929034307112602</v>
      </c>
      <c r="G291">
        <f t="shared" si="5"/>
        <v>0.40876102110370011</v>
      </c>
    </row>
    <row r="292" spans="1:7">
      <c r="A292">
        <v>17</v>
      </c>
      <c r="B292">
        <v>-165.96</v>
      </c>
      <c r="C292">
        <v>36</v>
      </c>
      <c r="D292">
        <v>7000</v>
      </c>
      <c r="E292">
        <v>110</v>
      </c>
      <c r="F292">
        <f>[1]!wallScanTrans(B292,G273,H273,I273,L273)+J273</f>
        <v>112.52443725457567</v>
      </c>
      <c r="G292">
        <f t="shared" si="5"/>
        <v>5.7934395020814204E-2</v>
      </c>
    </row>
    <row r="293" spans="1:7">
      <c r="A293">
        <v>18</v>
      </c>
      <c r="B293">
        <v>-165.89</v>
      </c>
      <c r="C293">
        <v>37</v>
      </c>
      <c r="D293">
        <v>7000</v>
      </c>
      <c r="E293">
        <v>122</v>
      </c>
      <c r="F293">
        <f>[1]!wallScanTrans(B293,G273,H273,I273,L273)+J273</f>
        <v>136.45718833824353</v>
      </c>
      <c r="G293">
        <f t="shared" si="5"/>
        <v>1.7131991364544639</v>
      </c>
    </row>
    <row r="294" spans="1:7">
      <c r="A294">
        <v>19</v>
      </c>
      <c r="B294">
        <v>-165.83</v>
      </c>
      <c r="C294">
        <v>36</v>
      </c>
      <c r="D294">
        <v>7000</v>
      </c>
      <c r="E294">
        <v>183</v>
      </c>
      <c r="F294">
        <f>[1]!wallScanTrans(B294,G273,H273,I273,L273)+J273</f>
        <v>151.20065822765824</v>
      </c>
      <c r="G294">
        <f t="shared" si="5"/>
        <v>5.5256728806240423</v>
      </c>
    </row>
    <row r="295" spans="1:7">
      <c r="A295">
        <v>20</v>
      </c>
      <c r="B295">
        <v>-165.76499999999999</v>
      </c>
      <c r="C295">
        <v>36</v>
      </c>
      <c r="D295">
        <v>7000</v>
      </c>
      <c r="E295">
        <v>158</v>
      </c>
      <c r="F295">
        <f>[1]!wallScanTrans(B295,G273,H273,I273,L273)+J273</f>
        <v>161.156330425352</v>
      </c>
      <c r="G295">
        <f t="shared" si="5"/>
        <v>6.3053302240523496E-2</v>
      </c>
    </row>
    <row r="296" spans="1:7">
      <c r="A296">
        <v>21</v>
      </c>
      <c r="B296">
        <v>-165.7</v>
      </c>
      <c r="C296">
        <v>37</v>
      </c>
      <c r="D296">
        <v>7000</v>
      </c>
      <c r="E296">
        <v>181</v>
      </c>
      <c r="F296">
        <f>[1]!wallScanTrans(B296,G273,H273,I273,L273)+J273</f>
        <v>164.85492563322336</v>
      </c>
      <c r="G296">
        <f t="shared" si="5"/>
        <v>1.4401294271201552</v>
      </c>
    </row>
    <row r="297" spans="1:7">
      <c r="A297">
        <v>22</v>
      </c>
      <c r="B297">
        <v>-165.63499999999999</v>
      </c>
      <c r="C297">
        <v>37</v>
      </c>
      <c r="D297">
        <v>7000</v>
      </c>
      <c r="E297">
        <v>172</v>
      </c>
      <c r="F297">
        <f>[1]!wallScanTrans(B297,G273,H273,I273,L273)+J273</f>
        <v>164.88089340192136</v>
      </c>
      <c r="G297">
        <f t="shared" si="5"/>
        <v>0.29466092299306335</v>
      </c>
    </row>
    <row r="298" spans="1:7">
      <c r="A298">
        <v>23</v>
      </c>
      <c r="B298">
        <v>-165.57</v>
      </c>
      <c r="C298">
        <v>35</v>
      </c>
      <c r="D298">
        <v>7000</v>
      </c>
      <c r="E298">
        <v>162</v>
      </c>
      <c r="F298">
        <f>[1]!wallScanTrans(B298,G273,H273,I273,L273)+J273</f>
        <v>164.88089340192136</v>
      </c>
      <c r="G298">
        <f t="shared" si="5"/>
        <v>5.1231770328604931E-2</v>
      </c>
    </row>
    <row r="299" spans="1:7">
      <c r="A299">
        <v>24</v>
      </c>
      <c r="B299">
        <v>-165.505</v>
      </c>
      <c r="C299">
        <v>37</v>
      </c>
      <c r="D299">
        <v>7000</v>
      </c>
      <c r="E299">
        <v>151</v>
      </c>
      <c r="F299">
        <f>[1]!wallScanTrans(B299,G273,H273,I273,L273)+J273</f>
        <v>164.88089340192136</v>
      </c>
      <c r="G299">
        <f t="shared" si="5"/>
        <v>1.2760212028841311</v>
      </c>
    </row>
    <row r="300" spans="1:7">
      <c r="A300">
        <v>25</v>
      </c>
      <c r="B300">
        <v>-165.44</v>
      </c>
      <c r="C300">
        <v>36</v>
      </c>
      <c r="D300">
        <v>7000</v>
      </c>
      <c r="E300">
        <v>161</v>
      </c>
      <c r="F300">
        <f>[1]!wallScanTrans(B300,G273,H273,I273,L273)+J273</f>
        <v>164.88089340192136</v>
      </c>
      <c r="G300">
        <f t="shared" si="5"/>
        <v>9.3548655882464027E-2</v>
      </c>
    </row>
    <row r="301" spans="1:7">
      <c r="A301">
        <v>26</v>
      </c>
      <c r="B301">
        <v>-165.375</v>
      </c>
      <c r="C301">
        <v>36</v>
      </c>
      <c r="D301">
        <v>7000</v>
      </c>
      <c r="E301">
        <v>165</v>
      </c>
      <c r="F301">
        <f>[1]!wallScanTrans(B301,G273,H273,I273,L273)+J273</f>
        <v>164.88089340192136</v>
      </c>
      <c r="G301">
        <f t="shared" si="5"/>
        <v>8.5978070944653495E-5</v>
      </c>
    </row>
    <row r="302" spans="1:7">
      <c r="A302">
        <v>27</v>
      </c>
      <c r="B302">
        <v>-165.30500000000001</v>
      </c>
      <c r="C302">
        <v>37</v>
      </c>
      <c r="D302">
        <v>7000</v>
      </c>
      <c r="E302">
        <v>178</v>
      </c>
      <c r="F302">
        <f>[1]!wallScanTrans(B302,G273,H273,I273,L273)+J273</f>
        <v>164.88089340192136</v>
      </c>
      <c r="G302">
        <f t="shared" si="5"/>
        <v>0.966915493998599</v>
      </c>
    </row>
    <row r="303" spans="1:7">
      <c r="A303">
        <v>28</v>
      </c>
      <c r="B303">
        <v>-165.245</v>
      </c>
      <c r="C303">
        <v>36</v>
      </c>
      <c r="D303">
        <v>7000</v>
      </c>
      <c r="E303">
        <v>161</v>
      </c>
      <c r="F303">
        <f>[1]!wallScanTrans(B303,G273,H273,I273,L273)+J273</f>
        <v>164.88089340192136</v>
      </c>
      <c r="G303">
        <f t="shared" si="5"/>
        <v>9.3548655882464027E-2</v>
      </c>
    </row>
    <row r="304" spans="1:7">
      <c r="A304">
        <v>29</v>
      </c>
      <c r="B304">
        <v>-165.17500000000001</v>
      </c>
      <c r="C304">
        <v>36</v>
      </c>
      <c r="D304">
        <v>7000</v>
      </c>
      <c r="E304">
        <v>158</v>
      </c>
      <c r="F304">
        <f>[1]!wallScanTrans(B304,G273,H273,I273,L273)+J273</f>
        <v>164.88089340192136</v>
      </c>
      <c r="G304">
        <f t="shared" si="5"/>
        <v>0.29966262030762558</v>
      </c>
    </row>
    <row r="305" spans="1:7">
      <c r="A305">
        <v>30</v>
      </c>
      <c r="B305">
        <v>-165.11500000000001</v>
      </c>
      <c r="C305">
        <v>36</v>
      </c>
      <c r="D305">
        <v>7000</v>
      </c>
      <c r="E305">
        <v>174</v>
      </c>
      <c r="F305">
        <f>[1]!wallScanTrans(B305,G273,H273,I273,L273)+J273</f>
        <v>164.88089340192136</v>
      </c>
      <c r="G305">
        <f t="shared" si="5"/>
        <v>0.47792014452368664</v>
      </c>
    </row>
    <row r="306" spans="1:7">
      <c r="A306">
        <v>31</v>
      </c>
      <c r="B306">
        <v>-165.04499999999999</v>
      </c>
      <c r="C306">
        <v>36</v>
      </c>
      <c r="D306">
        <v>7000</v>
      </c>
      <c r="E306">
        <v>177</v>
      </c>
      <c r="F306">
        <f>[1]!wallScanTrans(B306,G273,H273,I273,L273)+J273</f>
        <v>164.88089340192136</v>
      </c>
      <c r="G306">
        <f t="shared" si="5"/>
        <v>0.82978951828018832</v>
      </c>
    </row>
    <row r="307" spans="1:7">
      <c r="A307">
        <v>32</v>
      </c>
      <c r="B307">
        <v>-164.98</v>
      </c>
      <c r="C307">
        <v>36</v>
      </c>
      <c r="D307">
        <v>7000</v>
      </c>
      <c r="E307">
        <v>174</v>
      </c>
      <c r="F307">
        <f>[1]!wallScanTrans(B307,G273,H273,I273,L273)+J273</f>
        <v>164.88089340192136</v>
      </c>
      <c r="G307">
        <f t="shared" si="5"/>
        <v>0.47792014452368664</v>
      </c>
    </row>
    <row r="308" spans="1:7">
      <c r="A308">
        <v>33</v>
      </c>
      <c r="B308">
        <v>-164.92</v>
      </c>
      <c r="C308">
        <v>37</v>
      </c>
      <c r="D308">
        <v>7000</v>
      </c>
      <c r="E308">
        <v>132</v>
      </c>
      <c r="F308">
        <f>[1]!wallScanTrans(B308,G273,H273,I273,L273)+J273</f>
        <v>164.88089340192136</v>
      </c>
      <c r="G308">
        <f t="shared" si="5"/>
        <v>8.1905541735493586</v>
      </c>
    </row>
    <row r="309" spans="1:7">
      <c r="A309">
        <v>34</v>
      </c>
      <c r="B309">
        <v>-164.85499999999999</v>
      </c>
      <c r="C309">
        <v>36</v>
      </c>
      <c r="D309">
        <v>7000</v>
      </c>
      <c r="E309">
        <v>171</v>
      </c>
      <c r="F309">
        <f>[1]!wallScanTrans(B309,G273,H273,I273,L273)+J273</f>
        <v>164.88089340192136</v>
      </c>
      <c r="G309">
        <f t="shared" si="5"/>
        <v>0.21896763484590412</v>
      </c>
    </row>
    <row r="310" spans="1:7">
      <c r="A310" t="s">
        <v>0</v>
      </c>
    </row>
    <row r="311" spans="1:7">
      <c r="A311" t="s">
        <v>0</v>
      </c>
    </row>
    <row r="312" spans="1:7">
      <c r="A312" t="s">
        <v>0</v>
      </c>
    </row>
    <row r="313" spans="1:7">
      <c r="A313" t="s">
        <v>0</v>
      </c>
    </row>
    <row r="314" spans="1:7">
      <c r="A314" t="s">
        <v>76</v>
      </c>
    </row>
    <row r="315" spans="1:7">
      <c r="A315" t="s">
        <v>65</v>
      </c>
    </row>
    <row r="316" spans="1:7">
      <c r="A316" t="s">
        <v>3</v>
      </c>
    </row>
    <row r="317" spans="1:7">
      <c r="A317" t="s">
        <v>4</v>
      </c>
    </row>
    <row r="318" spans="1:7">
      <c r="A318" t="s">
        <v>5</v>
      </c>
    </row>
    <row r="319" spans="1:7">
      <c r="A319" t="s">
        <v>6</v>
      </c>
    </row>
    <row r="320" spans="1:7">
      <c r="A320" t="s">
        <v>66</v>
      </c>
    </row>
    <row r="321" spans="1:12">
      <c r="A321" t="s">
        <v>77</v>
      </c>
    </row>
    <row r="322" spans="1:12">
      <c r="A322" t="s">
        <v>9</v>
      </c>
    </row>
    <row r="323" spans="1:12">
      <c r="A323" t="s">
        <v>10</v>
      </c>
      <c r="G323" t="s">
        <v>56</v>
      </c>
      <c r="H323" t="s">
        <v>57</v>
      </c>
      <c r="I323" t="s">
        <v>58</v>
      </c>
      <c r="J323" t="s">
        <v>59</v>
      </c>
      <c r="L323" t="s">
        <v>60</v>
      </c>
    </row>
    <row r="324" spans="1:12">
      <c r="A324" t="s">
        <v>11</v>
      </c>
      <c r="G324">
        <v>35.536683420223667</v>
      </c>
      <c r="H324">
        <v>-167.71100174946378</v>
      </c>
      <c r="I324">
        <v>0.27827898532071216</v>
      </c>
      <c r="J324">
        <v>60.507117806827118</v>
      </c>
      <c r="L324">
        <v>90</v>
      </c>
    </row>
    <row r="325" spans="1:12">
      <c r="A325" t="s">
        <v>0</v>
      </c>
    </row>
    <row r="326" spans="1:12">
      <c r="A326" t="s">
        <v>38</v>
      </c>
      <c r="B326" t="s">
        <v>30</v>
      </c>
      <c r="C326" t="s">
        <v>20</v>
      </c>
      <c r="D326" t="s">
        <v>37</v>
      </c>
      <c r="E326" t="s">
        <v>36</v>
      </c>
      <c r="F326" t="s">
        <v>61</v>
      </c>
      <c r="G326" t="s">
        <v>62</v>
      </c>
      <c r="H326" t="s">
        <v>63</v>
      </c>
    </row>
    <row r="327" spans="1:12">
      <c r="A327">
        <v>1</v>
      </c>
      <c r="B327">
        <v>-168.65</v>
      </c>
      <c r="C327">
        <v>37</v>
      </c>
      <c r="D327">
        <v>7000</v>
      </c>
      <c r="E327">
        <v>56</v>
      </c>
      <c r="F327">
        <f>[1]!wallScanTrans(B327,G324,H324,I324,L324)+J324</f>
        <v>60.507117806827118</v>
      </c>
      <c r="G327">
        <f>(F327-E327)^2/E327</f>
        <v>0.36275198079675164</v>
      </c>
      <c r="H327">
        <f>SUM(G327:G360)/(COUNT(G327:G360)-4)</f>
        <v>1.3138737630387243</v>
      </c>
    </row>
    <row r="328" spans="1:12">
      <c r="A328">
        <v>2</v>
      </c>
      <c r="B328">
        <v>-168.57</v>
      </c>
      <c r="C328">
        <v>36</v>
      </c>
      <c r="D328">
        <v>7000</v>
      </c>
      <c r="E328">
        <v>59</v>
      </c>
      <c r="F328">
        <f>[1]!wallScanTrans(B328,G324,H324,I324,L324)+J324</f>
        <v>60.507117806827118</v>
      </c>
      <c r="G328">
        <f t="shared" ref="G328:G360" si="6">(F328-E328)^2/E328</f>
        <v>3.8498374299243764E-2</v>
      </c>
    </row>
    <row r="329" spans="1:12">
      <c r="A329">
        <v>3</v>
      </c>
      <c r="B329">
        <v>-168.51</v>
      </c>
      <c r="C329">
        <v>37</v>
      </c>
      <c r="D329">
        <v>7000</v>
      </c>
      <c r="E329">
        <v>57</v>
      </c>
      <c r="F329">
        <f>[1]!wallScanTrans(B329,G324,H324,I324,L324)+J324</f>
        <v>60.507117806827118</v>
      </c>
      <c r="G329">
        <f t="shared" si="6"/>
        <v>0.21578728615726059</v>
      </c>
    </row>
    <row r="330" spans="1:12">
      <c r="A330">
        <v>4</v>
      </c>
      <c r="B330">
        <v>-168.435</v>
      </c>
      <c r="C330">
        <v>36</v>
      </c>
      <c r="D330">
        <v>7000</v>
      </c>
      <c r="E330">
        <v>58</v>
      </c>
      <c r="F330">
        <f>[1]!wallScanTrans(B330,G324,H324,I324,L324)+J324</f>
        <v>60.507117806827118</v>
      </c>
      <c r="G330">
        <f t="shared" si="6"/>
        <v>0.10837309822947619</v>
      </c>
    </row>
    <row r="331" spans="1:12">
      <c r="A331">
        <v>5</v>
      </c>
      <c r="B331">
        <v>-168.375</v>
      </c>
      <c r="C331">
        <v>36</v>
      </c>
      <c r="D331">
        <v>7000</v>
      </c>
      <c r="E331">
        <v>63</v>
      </c>
      <c r="F331">
        <f>[1]!wallScanTrans(B331,G324,H324,I324,L324)+J324</f>
        <v>60.507117806827118</v>
      </c>
      <c r="G331">
        <f t="shared" si="6"/>
        <v>9.8642248079975209E-2</v>
      </c>
    </row>
    <row r="332" spans="1:12">
      <c r="A332">
        <v>6</v>
      </c>
      <c r="B332">
        <v>-168.315</v>
      </c>
      <c r="C332">
        <v>37</v>
      </c>
      <c r="D332">
        <v>7000</v>
      </c>
      <c r="E332">
        <v>46</v>
      </c>
      <c r="F332">
        <f>[1]!wallScanTrans(B332,G324,H324,I324,L324)+J324</f>
        <v>60.507117806827118</v>
      </c>
      <c r="G332">
        <f t="shared" si="6"/>
        <v>4.5751405882860965</v>
      </c>
    </row>
    <row r="333" spans="1:12">
      <c r="A333">
        <v>7</v>
      </c>
      <c r="B333">
        <v>-168.25</v>
      </c>
      <c r="C333">
        <v>37</v>
      </c>
      <c r="D333">
        <v>7000</v>
      </c>
      <c r="E333">
        <v>72</v>
      </c>
      <c r="F333">
        <f>[1]!wallScanTrans(B333,G324,H324,I324,L324)+J324</f>
        <v>60.507117806827118</v>
      </c>
      <c r="G333">
        <f t="shared" si="6"/>
        <v>1.8345325153631988</v>
      </c>
    </row>
    <row r="334" spans="1:12">
      <c r="A334">
        <v>8</v>
      </c>
      <c r="B334">
        <v>-168.185</v>
      </c>
      <c r="C334">
        <v>36</v>
      </c>
      <c r="D334">
        <v>7000</v>
      </c>
      <c r="E334">
        <v>60</v>
      </c>
      <c r="F334">
        <f>[1]!wallScanTrans(B334,G324,H324,I324,L324)+J324</f>
        <v>60.507117806827118</v>
      </c>
      <c r="G334">
        <f t="shared" si="6"/>
        <v>4.2861411666857705E-3</v>
      </c>
    </row>
    <row r="335" spans="1:12">
      <c r="A335">
        <v>9</v>
      </c>
      <c r="B335">
        <v>-168.11500000000001</v>
      </c>
      <c r="C335">
        <v>36</v>
      </c>
      <c r="D335">
        <v>7000</v>
      </c>
      <c r="E335">
        <v>61</v>
      </c>
      <c r="F335">
        <f>[1]!wallScanTrans(B335,G324,H324,I324,L324)+J324</f>
        <v>60.507117806827118</v>
      </c>
      <c r="G335">
        <f t="shared" si="6"/>
        <v>3.982505841752625E-3</v>
      </c>
    </row>
    <row r="336" spans="1:12">
      <c r="A336">
        <v>10</v>
      </c>
      <c r="B336">
        <v>-168.04499999999999</v>
      </c>
      <c r="C336">
        <v>37</v>
      </c>
      <c r="D336">
        <v>7000</v>
      </c>
      <c r="E336">
        <v>75</v>
      </c>
      <c r="F336">
        <f>[1]!wallScanTrans(B336,G324,H324,I324,L324)+J324</f>
        <v>60.507117806827118</v>
      </c>
      <c r="G336">
        <f t="shared" si="6"/>
        <v>2.8005817902025014</v>
      </c>
    </row>
    <row r="337" spans="1:7">
      <c r="A337">
        <v>11</v>
      </c>
      <c r="B337">
        <v>-167.99</v>
      </c>
      <c r="C337">
        <v>36</v>
      </c>
      <c r="D337">
        <v>7000</v>
      </c>
      <c r="E337">
        <v>74</v>
      </c>
      <c r="F337">
        <f>[1]!wallScanTrans(B337,G324,H324,I324,L324)+J324</f>
        <v>60.507117806827118</v>
      </c>
      <c r="G337">
        <f t="shared" si="6"/>
        <v>2.460241484849214</v>
      </c>
    </row>
    <row r="338" spans="1:7">
      <c r="A338">
        <v>12</v>
      </c>
      <c r="B338">
        <v>-167.92</v>
      </c>
      <c r="C338">
        <v>35</v>
      </c>
      <c r="D338">
        <v>7000</v>
      </c>
      <c r="E338">
        <v>57</v>
      </c>
      <c r="F338">
        <f>[1]!wallScanTrans(B338,G324,H324,I324,L324)+J324</f>
        <v>60.507117806827118</v>
      </c>
      <c r="G338">
        <f t="shared" si="6"/>
        <v>0.21578728615726059</v>
      </c>
    </row>
    <row r="339" spans="1:7">
      <c r="A339">
        <v>13</v>
      </c>
      <c r="B339">
        <v>-167.86</v>
      </c>
      <c r="C339">
        <v>36</v>
      </c>
      <c r="D339">
        <v>7000</v>
      </c>
      <c r="E339">
        <v>62</v>
      </c>
      <c r="F339">
        <f>[1]!wallScanTrans(B339,G324,H324,I324,L324)+J324</f>
        <v>61.554516763234247</v>
      </c>
      <c r="G339">
        <f t="shared" si="6"/>
        <v>3.2008921651498715E-3</v>
      </c>
    </row>
    <row r="340" spans="1:7">
      <c r="A340">
        <v>14</v>
      </c>
      <c r="B340">
        <v>-167.785</v>
      </c>
      <c r="C340">
        <v>37</v>
      </c>
      <c r="D340">
        <v>7000</v>
      </c>
      <c r="E340">
        <v>68</v>
      </c>
      <c r="F340">
        <f>[1]!wallScanTrans(B340,G324,H324,I324,L324)+J324</f>
        <v>67.42437437483288</v>
      </c>
      <c r="G340">
        <f t="shared" si="6"/>
        <v>4.8727185345446783E-3</v>
      </c>
    </row>
    <row r="341" spans="1:7">
      <c r="A341">
        <v>15</v>
      </c>
      <c r="B341">
        <v>-167.73</v>
      </c>
      <c r="C341">
        <v>36</v>
      </c>
      <c r="D341">
        <v>7000</v>
      </c>
      <c r="E341">
        <v>79</v>
      </c>
      <c r="F341">
        <f>[1]!wallScanTrans(B341,G324,H324,I324,L324)+J324</f>
        <v>75.010056615184467</v>
      </c>
      <c r="G341">
        <f t="shared" si="6"/>
        <v>0.201514534354851</v>
      </c>
    </row>
    <row r="342" spans="1:7">
      <c r="A342">
        <v>16</v>
      </c>
      <c r="B342">
        <v>-167.66</v>
      </c>
      <c r="C342">
        <v>36</v>
      </c>
      <c r="D342">
        <v>7000</v>
      </c>
      <c r="E342">
        <v>75</v>
      </c>
      <c r="F342">
        <f>[1]!wallScanTrans(B342,G324,H324,I324,L324)+J324</f>
        <v>86.292567243578475</v>
      </c>
      <c r="G342">
        <f t="shared" si="6"/>
        <v>1.7002943326765541</v>
      </c>
    </row>
    <row r="343" spans="1:7">
      <c r="A343">
        <v>17</v>
      </c>
      <c r="B343">
        <v>-167.6</v>
      </c>
      <c r="C343">
        <v>36</v>
      </c>
      <c r="D343">
        <v>7000</v>
      </c>
      <c r="E343">
        <v>104</v>
      </c>
      <c r="F343">
        <f>[1]!wallScanTrans(B343,G324,H324,I324,L324)+J324</f>
        <v>92.667826972299537</v>
      </c>
      <c r="G343">
        <f t="shared" si="6"/>
        <v>1.2347898608629027</v>
      </c>
    </row>
    <row r="344" spans="1:7">
      <c r="A344">
        <v>18</v>
      </c>
      <c r="B344">
        <v>-167.535</v>
      </c>
      <c r="C344">
        <v>36</v>
      </c>
      <c r="D344">
        <v>7000</v>
      </c>
      <c r="E344">
        <v>107</v>
      </c>
      <c r="F344">
        <f>[1]!wallScanTrans(B344,G324,H324,I324,L324)+J324</f>
        <v>95.845812899801516</v>
      </c>
      <c r="G344">
        <f t="shared" si="6"/>
        <v>1.1627653258526569</v>
      </c>
    </row>
    <row r="345" spans="1:7">
      <c r="A345">
        <v>19</v>
      </c>
      <c r="B345">
        <v>-167.47</v>
      </c>
      <c r="C345">
        <v>35</v>
      </c>
      <c r="D345">
        <v>7000</v>
      </c>
      <c r="E345">
        <v>122</v>
      </c>
      <c r="F345">
        <f>[1]!wallScanTrans(B345,G324,H324,I324,L324)+J324</f>
        <v>96.043801227050778</v>
      </c>
      <c r="G345">
        <f t="shared" si="6"/>
        <v>5.5223299568922188</v>
      </c>
    </row>
    <row r="346" spans="1:7">
      <c r="A346">
        <v>20</v>
      </c>
      <c r="B346">
        <v>-167.4</v>
      </c>
      <c r="C346">
        <v>37</v>
      </c>
      <c r="D346">
        <v>7000</v>
      </c>
      <c r="E346">
        <v>103</v>
      </c>
      <c r="F346">
        <f>[1]!wallScanTrans(B346,G324,H324,I324,L324)+J324</f>
        <v>96.043801227050778</v>
      </c>
      <c r="G346">
        <f t="shared" si="6"/>
        <v>0.46979321717262384</v>
      </c>
    </row>
    <row r="347" spans="1:7">
      <c r="A347">
        <v>21</v>
      </c>
      <c r="B347">
        <v>-167.34</v>
      </c>
      <c r="C347">
        <v>36</v>
      </c>
      <c r="D347">
        <v>7000</v>
      </c>
      <c r="E347">
        <v>119</v>
      </c>
      <c r="F347">
        <f>[1]!wallScanTrans(B347,G324,H324,I324,L324)+J324</f>
        <v>96.043801227050778</v>
      </c>
      <c r="G347">
        <f t="shared" si="6"/>
        <v>4.4284627067492046</v>
      </c>
    </row>
    <row r="348" spans="1:7">
      <c r="A348">
        <v>22</v>
      </c>
      <c r="B348">
        <v>-167.27500000000001</v>
      </c>
      <c r="C348">
        <v>37</v>
      </c>
      <c r="D348">
        <v>7000</v>
      </c>
      <c r="E348">
        <v>111</v>
      </c>
      <c r="F348">
        <f>[1]!wallScanTrans(B348,G324,H324,I324,L324)+J324</f>
        <v>96.043801227050778</v>
      </c>
      <c r="G348">
        <f t="shared" si="6"/>
        <v>2.0152061417654759</v>
      </c>
    </row>
    <row r="349" spans="1:7">
      <c r="A349">
        <v>23</v>
      </c>
      <c r="B349">
        <v>-167.20500000000001</v>
      </c>
      <c r="C349">
        <v>36</v>
      </c>
      <c r="D349">
        <v>7000</v>
      </c>
      <c r="E349">
        <v>98</v>
      </c>
      <c r="F349">
        <f>[1]!wallScanTrans(B349,G324,H324,I324,L324)+J324</f>
        <v>96.043801227050778</v>
      </c>
      <c r="G349">
        <f t="shared" si="6"/>
        <v>3.9048098360082044E-2</v>
      </c>
    </row>
    <row r="350" spans="1:7">
      <c r="A350">
        <v>24</v>
      </c>
      <c r="B350">
        <v>-167.14</v>
      </c>
      <c r="C350">
        <v>37</v>
      </c>
      <c r="D350">
        <v>7000</v>
      </c>
      <c r="E350">
        <v>92</v>
      </c>
      <c r="F350">
        <f>[1]!wallScanTrans(B350,G324,H324,I324,L324)+J324</f>
        <v>96.043801227050778</v>
      </c>
      <c r="G350">
        <f t="shared" si="6"/>
        <v>0.17774269960758024</v>
      </c>
    </row>
    <row r="351" spans="1:7">
      <c r="A351">
        <v>25</v>
      </c>
      <c r="B351">
        <v>-167.07</v>
      </c>
      <c r="C351">
        <v>36</v>
      </c>
      <c r="D351">
        <v>7000</v>
      </c>
      <c r="E351">
        <v>90</v>
      </c>
      <c r="F351">
        <f>[1]!wallScanTrans(B351,G324,H324,I324,L324)+J324</f>
        <v>96.043801227050778</v>
      </c>
      <c r="G351">
        <f t="shared" si="6"/>
        <v>0.40586148080111656</v>
      </c>
    </row>
    <row r="352" spans="1:7">
      <c r="A352">
        <v>26</v>
      </c>
      <c r="B352">
        <v>-167.02</v>
      </c>
      <c r="C352">
        <v>36</v>
      </c>
      <c r="D352">
        <v>7000</v>
      </c>
      <c r="E352">
        <v>89</v>
      </c>
      <c r="F352">
        <f>[1]!wallScanTrans(B352,G324,H324,I324,L324)+J324</f>
        <v>96.043801227050778</v>
      </c>
      <c r="G352">
        <f t="shared" si="6"/>
        <v>0.55747343512586567</v>
      </c>
    </row>
    <row r="353" spans="1:7">
      <c r="A353">
        <v>27</v>
      </c>
      <c r="B353">
        <v>-166.94499999999999</v>
      </c>
      <c r="C353">
        <v>36</v>
      </c>
      <c r="D353">
        <v>7000</v>
      </c>
      <c r="E353">
        <v>77</v>
      </c>
      <c r="F353">
        <f>[1]!wallScanTrans(B353,G324,H324,I324,L324)+J324</f>
        <v>96.043801227050778</v>
      </c>
      <c r="G353">
        <f t="shared" si="6"/>
        <v>4.7099527944859831</v>
      </c>
    </row>
    <row r="354" spans="1:7">
      <c r="A354">
        <v>28</v>
      </c>
      <c r="B354">
        <v>-166.88499999999999</v>
      </c>
      <c r="C354">
        <v>37</v>
      </c>
      <c r="D354">
        <v>7000</v>
      </c>
      <c r="E354">
        <v>87</v>
      </c>
      <c r="F354">
        <f>[1]!wallScanTrans(B354,G324,H324,I324,L324)+J324</f>
        <v>96.043801227050778</v>
      </c>
      <c r="G354">
        <f t="shared" si="6"/>
        <v>0.94011885786672611</v>
      </c>
    </row>
    <row r="355" spans="1:7">
      <c r="A355">
        <v>29</v>
      </c>
      <c r="B355">
        <v>-166.80500000000001</v>
      </c>
      <c r="C355">
        <v>36</v>
      </c>
      <c r="D355">
        <v>7000</v>
      </c>
      <c r="E355">
        <v>95</v>
      </c>
      <c r="F355">
        <f>[1]!wallScanTrans(B355,G324,H324,I324,L324)+J324</f>
        <v>96.043801227050778</v>
      </c>
      <c r="G355">
        <f t="shared" si="6"/>
        <v>1.1468642122028532E-2</v>
      </c>
    </row>
    <row r="356" spans="1:7">
      <c r="A356">
        <v>30</v>
      </c>
      <c r="B356">
        <v>-166.75</v>
      </c>
      <c r="C356">
        <v>37</v>
      </c>
      <c r="D356">
        <v>7000</v>
      </c>
      <c r="E356">
        <v>103</v>
      </c>
      <c r="F356">
        <f>[1]!wallScanTrans(B356,G324,H324,I324,L324)+J324</f>
        <v>96.043801227050778</v>
      </c>
      <c r="G356">
        <f t="shared" si="6"/>
        <v>0.46979321717262384</v>
      </c>
    </row>
    <row r="357" spans="1:7">
      <c r="A357">
        <v>31</v>
      </c>
      <c r="B357">
        <v>-166.69</v>
      </c>
      <c r="C357">
        <v>36</v>
      </c>
      <c r="D357">
        <v>7000</v>
      </c>
      <c r="E357">
        <v>97</v>
      </c>
      <c r="F357">
        <f>[1]!wallScanTrans(B357,G324,H324,I324,L324)+J324</f>
        <v>96.043801227050778</v>
      </c>
      <c r="G357">
        <f t="shared" si="6"/>
        <v>9.4259391071092481E-3</v>
      </c>
    </row>
    <row r="358" spans="1:7">
      <c r="A358">
        <v>32</v>
      </c>
      <c r="B358">
        <v>-166.625</v>
      </c>
      <c r="C358">
        <v>37</v>
      </c>
      <c r="D358">
        <v>7000</v>
      </c>
      <c r="E358">
        <v>92</v>
      </c>
      <c r="F358">
        <f>[1]!wallScanTrans(B358,G324,H324,I324,L324)+J324</f>
        <v>96.043801227050778</v>
      </c>
      <c r="G358">
        <f t="shared" si="6"/>
        <v>0.17774269960758024</v>
      </c>
    </row>
    <row r="359" spans="1:7">
      <c r="A359">
        <v>33</v>
      </c>
      <c r="B359">
        <v>-166.56</v>
      </c>
      <c r="C359">
        <v>37</v>
      </c>
      <c r="D359">
        <v>7000</v>
      </c>
      <c r="E359">
        <v>83</v>
      </c>
      <c r="F359">
        <f>[1]!wallScanTrans(B359,G324,H324,I324,L324)+J324</f>
        <v>96.043801227050778</v>
      </c>
      <c r="G359">
        <f t="shared" si="6"/>
        <v>2.0498885596483301</v>
      </c>
    </row>
    <row r="360" spans="1:7">
      <c r="A360">
        <v>34</v>
      </c>
      <c r="B360">
        <v>-166.49</v>
      </c>
      <c r="C360">
        <v>37</v>
      </c>
      <c r="D360">
        <v>7000</v>
      </c>
      <c r="E360">
        <v>90</v>
      </c>
      <c r="F360">
        <f>[1]!wallScanTrans(B360,G324,H324,I324,L324)+J324</f>
        <v>96.043801227050778</v>
      </c>
      <c r="G360">
        <f t="shared" si="6"/>
        <v>0.40586148080111656</v>
      </c>
    </row>
    <row r="361" spans="1:7">
      <c r="A361" t="s">
        <v>0</v>
      </c>
    </row>
    <row r="362" spans="1:7">
      <c r="A362" t="s">
        <v>0</v>
      </c>
    </row>
    <row r="363" spans="1:7">
      <c r="A363" t="s">
        <v>0</v>
      </c>
    </row>
    <row r="364" spans="1:7">
      <c r="A364" t="s">
        <v>0</v>
      </c>
    </row>
    <row r="365" spans="1:7">
      <c r="A365" t="s">
        <v>78</v>
      </c>
    </row>
    <row r="366" spans="1:7">
      <c r="A366" t="s">
        <v>65</v>
      </c>
    </row>
    <row r="367" spans="1:7">
      <c r="A367" t="s">
        <v>3</v>
      </c>
    </row>
    <row r="368" spans="1:7">
      <c r="A368" t="s">
        <v>4</v>
      </c>
    </row>
    <row r="369" spans="1:12">
      <c r="A369" t="s">
        <v>5</v>
      </c>
    </row>
    <row r="370" spans="1:12">
      <c r="A370" t="s">
        <v>6</v>
      </c>
    </row>
    <row r="371" spans="1:12">
      <c r="A371" t="s">
        <v>66</v>
      </c>
    </row>
    <row r="372" spans="1:12">
      <c r="A372" t="s">
        <v>79</v>
      </c>
    </row>
    <row r="373" spans="1:12">
      <c r="A373" t="s">
        <v>9</v>
      </c>
    </row>
    <row r="374" spans="1:12">
      <c r="A374" t="s">
        <v>10</v>
      </c>
      <c r="G374" t="s">
        <v>56</v>
      </c>
      <c r="H374" t="s">
        <v>57</v>
      </c>
      <c r="I374" t="s">
        <v>58</v>
      </c>
      <c r="J374" t="s">
        <v>59</v>
      </c>
      <c r="L374" t="s">
        <v>60</v>
      </c>
    </row>
    <row r="375" spans="1:12">
      <c r="A375" t="s">
        <v>11</v>
      </c>
      <c r="G375">
        <v>112.44163456417289</v>
      </c>
      <c r="H375">
        <v>-167.91761409340486</v>
      </c>
      <c r="I375">
        <v>0.29262985287313725</v>
      </c>
      <c r="J375">
        <v>63.968604222117008</v>
      </c>
      <c r="L375">
        <v>90</v>
      </c>
    </row>
    <row r="376" spans="1:12">
      <c r="A376" t="s">
        <v>0</v>
      </c>
    </row>
    <row r="377" spans="1:12">
      <c r="A377" t="s">
        <v>38</v>
      </c>
      <c r="B377" t="s">
        <v>30</v>
      </c>
      <c r="C377" t="s">
        <v>20</v>
      </c>
      <c r="D377" t="s">
        <v>37</v>
      </c>
      <c r="E377" t="s">
        <v>36</v>
      </c>
      <c r="F377" t="s">
        <v>61</v>
      </c>
      <c r="G377" t="s">
        <v>62</v>
      </c>
      <c r="H377" t="s">
        <v>63</v>
      </c>
    </row>
    <row r="378" spans="1:12">
      <c r="A378">
        <v>1</v>
      </c>
      <c r="B378">
        <v>-168.905</v>
      </c>
      <c r="C378">
        <v>36</v>
      </c>
      <c r="D378">
        <v>7000</v>
      </c>
      <c r="E378">
        <v>73</v>
      </c>
      <c r="F378">
        <f>[1]!wallScanTrans(B378,G375,H375,I375,L375)+J375</f>
        <v>63.968604222117008</v>
      </c>
      <c r="G378">
        <f>(F378-E378)^2/E378</f>
        <v>1.1173439684488045</v>
      </c>
      <c r="H378">
        <f>SUM(G378:G411)/(COUNT(G378:G411)-4)</f>
        <v>2.0641797156276889</v>
      </c>
    </row>
    <row r="379" spans="1:12">
      <c r="A379">
        <v>2</v>
      </c>
      <c r="B379">
        <v>-168.82499999999999</v>
      </c>
      <c r="C379">
        <v>36</v>
      </c>
      <c r="D379">
        <v>7000</v>
      </c>
      <c r="E379">
        <v>60</v>
      </c>
      <c r="F379">
        <f>[1]!wallScanTrans(B379,G375,H375,I375,L375)+J375</f>
        <v>63.968604222117008</v>
      </c>
      <c r="G379">
        <f t="shared" ref="G379:G411" si="7">(F379-E379)^2/E379</f>
        <v>0.26249699119674907</v>
      </c>
    </row>
    <row r="380" spans="1:12">
      <c r="A380">
        <v>3</v>
      </c>
      <c r="B380">
        <v>-168.755</v>
      </c>
      <c r="C380">
        <v>37</v>
      </c>
      <c r="D380">
        <v>7000</v>
      </c>
      <c r="E380">
        <v>58</v>
      </c>
      <c r="F380">
        <f>[1]!wallScanTrans(B380,G375,H375,I375,L375)+J375</f>
        <v>63.968604222117008</v>
      </c>
      <c r="G380">
        <f t="shared" si="7"/>
        <v>0.61421097172884453</v>
      </c>
    </row>
    <row r="381" spans="1:12">
      <c r="A381">
        <v>4</v>
      </c>
      <c r="B381">
        <v>-168.69</v>
      </c>
      <c r="C381">
        <v>36</v>
      </c>
      <c r="D381">
        <v>7000</v>
      </c>
      <c r="E381">
        <v>71</v>
      </c>
      <c r="F381">
        <f>[1]!wallScanTrans(B381,G375,H375,I375,L375)+J375</f>
        <v>63.968604222117008</v>
      </c>
      <c r="G381">
        <f t="shared" si="7"/>
        <v>0.69634544486240513</v>
      </c>
    </row>
    <row r="382" spans="1:12">
      <c r="A382">
        <v>5</v>
      </c>
      <c r="B382">
        <v>-168.63</v>
      </c>
      <c r="C382">
        <v>37</v>
      </c>
      <c r="D382">
        <v>7000</v>
      </c>
      <c r="E382">
        <v>63</v>
      </c>
      <c r="F382">
        <f>[1]!wallScanTrans(B382,G375,H375,I375,L375)+J375</f>
        <v>63.968604222117008</v>
      </c>
      <c r="G382">
        <f t="shared" si="7"/>
        <v>1.4891970461950711E-2</v>
      </c>
    </row>
    <row r="383" spans="1:12">
      <c r="A383">
        <v>6</v>
      </c>
      <c r="B383">
        <v>-168.565</v>
      </c>
      <c r="C383">
        <v>37</v>
      </c>
      <c r="D383">
        <v>7000</v>
      </c>
      <c r="E383">
        <v>67</v>
      </c>
      <c r="F383">
        <f>[1]!wallScanTrans(B383,G375,H375,I375,L375)+J375</f>
        <v>63.968604222117008</v>
      </c>
      <c r="G383">
        <f t="shared" si="7"/>
        <v>0.13715463227114669</v>
      </c>
    </row>
    <row r="384" spans="1:12">
      <c r="A384">
        <v>7</v>
      </c>
      <c r="B384">
        <v>-168.5</v>
      </c>
      <c r="C384">
        <v>36</v>
      </c>
      <c r="D384">
        <v>7000</v>
      </c>
      <c r="E384">
        <v>61</v>
      </c>
      <c r="F384">
        <f>[1]!wallScanTrans(B384,G375,H375,I375,L375)+J375</f>
        <v>63.968604222117008</v>
      </c>
      <c r="G384">
        <f t="shared" si="7"/>
        <v>0.1444690332388677</v>
      </c>
    </row>
    <row r="385" spans="1:7">
      <c r="A385">
        <v>8</v>
      </c>
      <c r="B385">
        <v>-168.435</v>
      </c>
      <c r="C385">
        <v>37</v>
      </c>
      <c r="D385">
        <v>7000</v>
      </c>
      <c r="E385">
        <v>66</v>
      </c>
      <c r="F385">
        <f>[1]!wallScanTrans(B385,G375,H375,I375,L375)+J375</f>
        <v>63.968604222117008</v>
      </c>
      <c r="G385">
        <f t="shared" si="7"/>
        <v>6.2523769793952189E-2</v>
      </c>
    </row>
    <row r="386" spans="1:7">
      <c r="A386">
        <v>9</v>
      </c>
      <c r="B386">
        <v>-168.37</v>
      </c>
      <c r="C386">
        <v>36</v>
      </c>
      <c r="D386">
        <v>7000</v>
      </c>
      <c r="E386">
        <v>69</v>
      </c>
      <c r="F386">
        <f>[1]!wallScanTrans(B386,G375,H375,I375,L375)+J375</f>
        <v>63.968604222117008</v>
      </c>
      <c r="G386">
        <f t="shared" si="7"/>
        <v>0.36688323874925788</v>
      </c>
    </row>
    <row r="387" spans="1:7">
      <c r="A387">
        <v>10</v>
      </c>
      <c r="B387">
        <v>-168.29</v>
      </c>
      <c r="C387">
        <v>37</v>
      </c>
      <c r="D387">
        <v>7000</v>
      </c>
      <c r="E387">
        <v>61</v>
      </c>
      <c r="F387">
        <f>[1]!wallScanTrans(B387,G375,H375,I375,L375)+J375</f>
        <v>63.968604222117008</v>
      </c>
      <c r="G387">
        <f t="shared" si="7"/>
        <v>0.1444690332388677</v>
      </c>
    </row>
    <row r="388" spans="1:7">
      <c r="A388">
        <v>11</v>
      </c>
      <c r="B388">
        <v>-168.24</v>
      </c>
      <c r="C388">
        <v>36</v>
      </c>
      <c r="D388">
        <v>7000</v>
      </c>
      <c r="E388">
        <v>65</v>
      </c>
      <c r="F388">
        <f>[1]!wallScanTrans(B388,G375,H375,I375,L375)+J375</f>
        <v>63.968604222117008</v>
      </c>
      <c r="G388">
        <f t="shared" si="7"/>
        <v>1.6365803855920947E-2</v>
      </c>
    </row>
    <row r="389" spans="1:7">
      <c r="A389">
        <v>12</v>
      </c>
      <c r="B389">
        <v>-168.17500000000001</v>
      </c>
      <c r="C389">
        <v>36</v>
      </c>
      <c r="D389">
        <v>7000</v>
      </c>
      <c r="E389">
        <v>59</v>
      </c>
      <c r="F389">
        <f>[1]!wallScanTrans(B389,G375,H375,I375,L375)+J375</f>
        <v>63.968604222117008</v>
      </c>
      <c r="G389">
        <f t="shared" si="7"/>
        <v>0.41842420196676205</v>
      </c>
    </row>
    <row r="390" spans="1:7">
      <c r="A390">
        <v>13</v>
      </c>
      <c r="B390">
        <v>-168.10499999999999</v>
      </c>
      <c r="C390">
        <v>36</v>
      </c>
      <c r="D390">
        <v>7000</v>
      </c>
      <c r="E390">
        <v>56</v>
      </c>
      <c r="F390">
        <f>[1]!wallScanTrans(B390,G375,H375,I375,L375)+J375</f>
        <v>64.469677240645836</v>
      </c>
      <c r="G390">
        <f t="shared" si="7"/>
        <v>1.2809898671556084</v>
      </c>
    </row>
    <row r="391" spans="1:7">
      <c r="A391">
        <v>14</v>
      </c>
      <c r="B391">
        <v>-168.04</v>
      </c>
      <c r="C391">
        <v>37</v>
      </c>
      <c r="D391">
        <v>7000</v>
      </c>
      <c r="E391">
        <v>93</v>
      </c>
      <c r="F391">
        <f>[1]!wallScanTrans(B391,G375,H375,I375,L375)+J375</f>
        <v>73.351985793199873</v>
      </c>
      <c r="G391">
        <f t="shared" si="7"/>
        <v>4.151015723339996</v>
      </c>
    </row>
    <row r="392" spans="1:7">
      <c r="A392">
        <v>15</v>
      </c>
      <c r="B392">
        <v>-167.98</v>
      </c>
      <c r="C392">
        <v>37</v>
      </c>
      <c r="D392">
        <v>7000</v>
      </c>
      <c r="E392">
        <v>89</v>
      </c>
      <c r="F392">
        <f>[1]!wallScanTrans(B392,G375,H375,I375,L375)+J375</f>
        <v>91.399110499210437</v>
      </c>
      <c r="G392">
        <f t="shared" si="7"/>
        <v>6.4671136937323057E-2</v>
      </c>
    </row>
    <row r="393" spans="1:7">
      <c r="A393">
        <v>16</v>
      </c>
      <c r="B393">
        <v>-167.905</v>
      </c>
      <c r="C393">
        <v>35</v>
      </c>
      <c r="D393">
        <v>7000</v>
      </c>
      <c r="E393">
        <v>111</v>
      </c>
      <c r="F393">
        <f>[1]!wallScanTrans(B393,G375,H375,I375,L375)+J375</f>
        <v>126.83505059431062</v>
      </c>
      <c r="G393">
        <f t="shared" si="7"/>
        <v>2.2589984443637565</v>
      </c>
    </row>
    <row r="394" spans="1:7">
      <c r="A394">
        <v>17</v>
      </c>
      <c r="B394">
        <v>-167.845</v>
      </c>
      <c r="C394">
        <v>36</v>
      </c>
      <c r="D394">
        <v>7000</v>
      </c>
      <c r="E394">
        <v>164</v>
      </c>
      <c r="F394">
        <f>[1]!wallScanTrans(B394,G375,H375,I375,L375)+J375</f>
        <v>152.72467662911345</v>
      </c>
      <c r="G394">
        <f t="shared" si="7"/>
        <v>0.77520071413451541</v>
      </c>
    </row>
    <row r="395" spans="1:7">
      <c r="A395">
        <v>18</v>
      </c>
      <c r="B395">
        <v>-167.77500000000001</v>
      </c>
      <c r="C395">
        <v>37</v>
      </c>
      <c r="D395">
        <v>7000</v>
      </c>
      <c r="E395">
        <v>193</v>
      </c>
      <c r="F395">
        <f>[1]!wallScanTrans(B395,G375,H375,I375,L375)+J375</f>
        <v>170.9802479386164</v>
      </c>
      <c r="G395">
        <f t="shared" si="7"/>
        <v>2.5122771028228357</v>
      </c>
    </row>
    <row r="396" spans="1:7">
      <c r="A396">
        <v>19</v>
      </c>
      <c r="B396">
        <v>-167.715</v>
      </c>
      <c r="C396">
        <v>36</v>
      </c>
      <c r="D396">
        <v>7000</v>
      </c>
      <c r="E396">
        <v>181</v>
      </c>
      <c r="F396">
        <f>[1]!wallScanTrans(B396,G375,H375,I375,L375)+J375</f>
        <v>176.38588700582292</v>
      </c>
      <c r="G396">
        <f t="shared" si="7"/>
        <v>0.11762452333167819</v>
      </c>
    </row>
    <row r="397" spans="1:7">
      <c r="A397">
        <v>20</v>
      </c>
      <c r="B397">
        <v>-167.655</v>
      </c>
      <c r="C397">
        <v>37</v>
      </c>
      <c r="D397">
        <v>7000</v>
      </c>
      <c r="E397">
        <v>213</v>
      </c>
      <c r="F397">
        <f>[1]!wallScanTrans(B397,G375,H375,I375,L375)+J375</f>
        <v>176.41023878628988</v>
      </c>
      <c r="G397">
        <f t="shared" si="7"/>
        <v>6.2854958951940159</v>
      </c>
    </row>
    <row r="398" spans="1:7">
      <c r="A398">
        <v>21</v>
      </c>
      <c r="B398">
        <v>-167.58500000000001</v>
      </c>
      <c r="C398">
        <v>36</v>
      </c>
      <c r="D398">
        <v>7000</v>
      </c>
      <c r="E398">
        <v>203</v>
      </c>
      <c r="F398">
        <f>[1]!wallScanTrans(B398,G375,H375,I375,L375)+J375</f>
        <v>176.41023878628988</v>
      </c>
      <c r="G398">
        <f t="shared" si="7"/>
        <v>3.4828344896656307</v>
      </c>
    </row>
    <row r="399" spans="1:7">
      <c r="A399">
        <v>22</v>
      </c>
      <c r="B399">
        <v>-167.51499999999999</v>
      </c>
      <c r="C399">
        <v>36</v>
      </c>
      <c r="D399">
        <v>7000</v>
      </c>
      <c r="E399">
        <v>211</v>
      </c>
      <c r="F399">
        <f>[1]!wallScanTrans(B399,G375,H375,I375,L375)+J375</f>
        <v>176.41023878628988</v>
      </c>
      <c r="G399">
        <f t="shared" si="7"/>
        <v>5.6703866389643833</v>
      </c>
    </row>
    <row r="400" spans="1:7">
      <c r="A400">
        <v>23</v>
      </c>
      <c r="B400">
        <v>-167.46</v>
      </c>
      <c r="C400">
        <v>37</v>
      </c>
      <c r="D400">
        <v>7000</v>
      </c>
      <c r="E400">
        <v>162</v>
      </c>
      <c r="F400">
        <f>[1]!wallScanTrans(B400,G375,H375,I375,L375)+J375</f>
        <v>176.41023878628988</v>
      </c>
      <c r="G400">
        <f t="shared" si="7"/>
        <v>1.2818208757894645</v>
      </c>
    </row>
    <row r="401" spans="1:7">
      <c r="A401">
        <v>24</v>
      </c>
      <c r="B401">
        <v>-167.39500000000001</v>
      </c>
      <c r="C401">
        <v>36</v>
      </c>
      <c r="D401">
        <v>7000</v>
      </c>
      <c r="E401">
        <v>195</v>
      </c>
      <c r="F401">
        <f>[1]!wallScanTrans(B401,G375,H375,I375,L375)+J375</f>
        <v>176.41023878628988</v>
      </c>
      <c r="G401">
        <f t="shared" si="7"/>
        <v>1.772201138373134</v>
      </c>
    </row>
    <row r="402" spans="1:7">
      <c r="A402">
        <v>25</v>
      </c>
      <c r="B402">
        <v>-167.32499999999999</v>
      </c>
      <c r="C402">
        <v>35</v>
      </c>
      <c r="D402">
        <v>7000</v>
      </c>
      <c r="E402">
        <v>201</v>
      </c>
      <c r="F402">
        <f>[1]!wallScanTrans(B402,G375,H375,I375,L375)+J375</f>
        <v>176.41023878628988</v>
      </c>
      <c r="G402">
        <f t="shared" si="7"/>
        <v>3.0082405798372269</v>
      </c>
    </row>
    <row r="403" spans="1:7">
      <c r="A403">
        <v>26</v>
      </c>
      <c r="B403">
        <v>-167.26</v>
      </c>
      <c r="C403">
        <v>36</v>
      </c>
      <c r="D403">
        <v>7000</v>
      </c>
      <c r="E403">
        <v>174</v>
      </c>
      <c r="F403">
        <f>[1]!wallScanTrans(B403,G375,H375,I375,L375)+J375</f>
        <v>176.41023878628988</v>
      </c>
      <c r="G403">
        <f t="shared" si="7"/>
        <v>3.3386500039862745E-2</v>
      </c>
    </row>
    <row r="404" spans="1:7">
      <c r="A404">
        <v>27</v>
      </c>
      <c r="B404">
        <v>-167.19499999999999</v>
      </c>
      <c r="C404">
        <v>37</v>
      </c>
      <c r="D404">
        <v>7000</v>
      </c>
      <c r="E404">
        <v>159</v>
      </c>
      <c r="F404">
        <f>[1]!wallScanTrans(B404,G375,H375,I375,L375)+J375</f>
        <v>176.41023878628988</v>
      </c>
      <c r="G404">
        <f t="shared" si="7"/>
        <v>1.9063925446266197</v>
      </c>
    </row>
    <row r="405" spans="1:7">
      <c r="A405">
        <v>28</v>
      </c>
      <c r="B405">
        <v>-167.13</v>
      </c>
      <c r="C405">
        <v>37</v>
      </c>
      <c r="D405">
        <v>7000</v>
      </c>
      <c r="E405">
        <v>178</v>
      </c>
      <c r="F405">
        <f>[1]!wallScanTrans(B405,G375,H375,I375,L375)+J375</f>
        <v>176.41023878628988</v>
      </c>
      <c r="G405">
        <f t="shared" si="7"/>
        <v>1.41985433517813E-2</v>
      </c>
    </row>
    <row r="406" spans="1:7">
      <c r="A406">
        <v>29</v>
      </c>
      <c r="B406">
        <v>-167.06</v>
      </c>
      <c r="C406">
        <v>37</v>
      </c>
      <c r="D406">
        <v>7000</v>
      </c>
      <c r="E406">
        <v>181</v>
      </c>
      <c r="F406">
        <f>[1]!wallScanTrans(B406,G375,H375,I375,L375)+J375</f>
        <v>176.41023878628988</v>
      </c>
      <c r="G406">
        <f t="shared" si="7"/>
        <v>0.11638623203799882</v>
      </c>
    </row>
    <row r="407" spans="1:7">
      <c r="A407">
        <v>30</v>
      </c>
      <c r="B407">
        <v>-167</v>
      </c>
      <c r="C407">
        <v>36</v>
      </c>
      <c r="D407">
        <v>7000</v>
      </c>
      <c r="E407">
        <v>171</v>
      </c>
      <c r="F407">
        <f>[1]!wallScanTrans(B407,G375,H375,I375,L375)+J375</f>
        <v>176.41023878628988</v>
      </c>
      <c r="G407">
        <f t="shared" si="7"/>
        <v>0.17117358903318949</v>
      </c>
    </row>
    <row r="408" spans="1:7">
      <c r="A408">
        <v>31</v>
      </c>
      <c r="B408">
        <v>-166.94</v>
      </c>
      <c r="C408">
        <v>36</v>
      </c>
      <c r="D408">
        <v>7000</v>
      </c>
      <c r="E408">
        <v>132</v>
      </c>
      <c r="F408">
        <f>[1]!wallScanTrans(B408,G375,H375,I375,L375)+J375</f>
        <v>176.41023878628988</v>
      </c>
      <c r="G408">
        <f t="shared" si="7"/>
        <v>14.941434159509743</v>
      </c>
    </row>
    <row r="409" spans="1:7">
      <c r="A409">
        <v>32</v>
      </c>
      <c r="B409">
        <v>-166.875</v>
      </c>
      <c r="C409">
        <v>37</v>
      </c>
      <c r="D409">
        <v>7000</v>
      </c>
      <c r="E409">
        <v>179</v>
      </c>
      <c r="F409">
        <f>[1]!wallScanTrans(B409,G375,H375,I375,L375)+J375</f>
        <v>176.41023878628988</v>
      </c>
      <c r="G409">
        <f t="shared" si="7"/>
        <v>3.7468509184565978E-2</v>
      </c>
    </row>
    <row r="410" spans="1:7">
      <c r="A410">
        <v>33</v>
      </c>
      <c r="B410">
        <v>-166.80500000000001</v>
      </c>
      <c r="C410">
        <v>37</v>
      </c>
      <c r="D410">
        <v>7000</v>
      </c>
      <c r="E410">
        <v>170</v>
      </c>
      <c r="F410">
        <f>[1]!wallScanTrans(B410,G375,H375,I375,L375)+J375</f>
        <v>176.41023878628988</v>
      </c>
      <c r="G410">
        <f t="shared" si="7"/>
        <v>0.24171271351326565</v>
      </c>
    </row>
    <row r="411" spans="1:7">
      <c r="A411">
        <v>34</v>
      </c>
      <c r="B411">
        <v>-166.73500000000001</v>
      </c>
      <c r="C411">
        <v>36</v>
      </c>
      <c r="D411">
        <v>7000</v>
      </c>
      <c r="E411">
        <v>143</v>
      </c>
      <c r="F411">
        <f>[1]!wallScanTrans(B411,G375,H375,I375,L375)+J375</f>
        <v>176.41023878628988</v>
      </c>
      <c r="G411">
        <f t="shared" si="7"/>
        <v>7.8059024878105499</v>
      </c>
    </row>
    <row r="412" spans="1:7">
      <c r="A412" t="s">
        <v>0</v>
      </c>
    </row>
    <row r="413" spans="1:7">
      <c r="A413" t="s">
        <v>0</v>
      </c>
    </row>
    <row r="414" spans="1:7">
      <c r="A414" t="s">
        <v>0</v>
      </c>
    </row>
    <row r="415" spans="1:7">
      <c r="A415" t="s">
        <v>0</v>
      </c>
    </row>
    <row r="416" spans="1:7">
      <c r="A416" t="s">
        <v>80</v>
      </c>
    </row>
    <row r="417" spans="1:12">
      <c r="A417" t="s">
        <v>65</v>
      </c>
    </row>
    <row r="418" spans="1:12">
      <c r="A418" t="s">
        <v>3</v>
      </c>
    </row>
    <row r="419" spans="1:12">
      <c r="A419" t="s">
        <v>4</v>
      </c>
    </row>
    <row r="420" spans="1:12">
      <c r="A420" t="s">
        <v>5</v>
      </c>
    </row>
    <row r="421" spans="1:12">
      <c r="A421" t="s">
        <v>6</v>
      </c>
    </row>
    <row r="422" spans="1:12">
      <c r="A422" t="s">
        <v>66</v>
      </c>
    </row>
    <row r="423" spans="1:12">
      <c r="A423" t="s">
        <v>81</v>
      </c>
    </row>
    <row r="424" spans="1:12">
      <c r="A424" t="s">
        <v>9</v>
      </c>
    </row>
    <row r="425" spans="1:12">
      <c r="A425" t="s">
        <v>10</v>
      </c>
      <c r="G425" t="s">
        <v>56</v>
      </c>
      <c r="H425" t="s">
        <v>57</v>
      </c>
      <c r="I425" t="s">
        <v>58</v>
      </c>
      <c r="J425" t="s">
        <v>59</v>
      </c>
      <c r="L425" t="s">
        <v>60</v>
      </c>
    </row>
    <row r="426" spans="1:12">
      <c r="A426" t="s">
        <v>11</v>
      </c>
      <c r="G426">
        <v>117.74935139413817</v>
      </c>
      <c r="H426">
        <v>-167.07016117949013</v>
      </c>
      <c r="I426">
        <v>0.4589445819554997</v>
      </c>
      <c r="J426">
        <v>63.041438187927199</v>
      </c>
      <c r="L426">
        <v>90</v>
      </c>
    </row>
    <row r="427" spans="1:12">
      <c r="A427" t="s">
        <v>0</v>
      </c>
    </row>
    <row r="428" spans="1:12">
      <c r="A428" t="s">
        <v>38</v>
      </c>
      <c r="B428" t="s">
        <v>30</v>
      </c>
      <c r="C428" t="s">
        <v>20</v>
      </c>
      <c r="D428" t="s">
        <v>37</v>
      </c>
      <c r="E428" t="s">
        <v>36</v>
      </c>
      <c r="F428" t="s">
        <v>61</v>
      </c>
      <c r="G428" t="s">
        <v>62</v>
      </c>
      <c r="H428" t="s">
        <v>63</v>
      </c>
    </row>
    <row r="429" spans="1:12">
      <c r="A429">
        <v>1</v>
      </c>
      <c r="B429">
        <v>-168.12</v>
      </c>
      <c r="C429">
        <v>37</v>
      </c>
      <c r="D429">
        <v>7000</v>
      </c>
      <c r="E429">
        <v>49</v>
      </c>
      <c r="F429">
        <f>[1]!wallScanTrans(B429,G426,H426,I426,L426)+J426</f>
        <v>63.041438187927199</v>
      </c>
      <c r="G429">
        <f>(F429-E429)^2/E429</f>
        <v>4.0237140078649034</v>
      </c>
      <c r="H429">
        <f>SUM(G429:G462)/(COUNT(G429:G462)-4)</f>
        <v>1.5468490871704055</v>
      </c>
    </row>
    <row r="430" spans="1:12">
      <c r="A430">
        <v>2</v>
      </c>
      <c r="B430">
        <v>-168.05</v>
      </c>
      <c r="C430">
        <v>36</v>
      </c>
      <c r="D430">
        <v>7000</v>
      </c>
      <c r="E430">
        <v>80</v>
      </c>
      <c r="F430">
        <f>[1]!wallScanTrans(B430,G426,H426,I426,L426)+J426</f>
        <v>63.041438187927199</v>
      </c>
      <c r="G430">
        <f t="shared" ref="G430:G462" si="8">(F430-E430)^2/E430</f>
        <v>3.5949102341736738</v>
      </c>
    </row>
    <row r="431" spans="1:12">
      <c r="A431">
        <v>3</v>
      </c>
      <c r="B431">
        <v>-167.98</v>
      </c>
      <c r="C431">
        <v>37</v>
      </c>
      <c r="D431">
        <v>7000</v>
      </c>
      <c r="E431">
        <v>61</v>
      </c>
      <c r="F431">
        <f>[1]!wallScanTrans(B431,G426,H426,I426,L426)+J426</f>
        <v>63.041438187927199</v>
      </c>
      <c r="G431">
        <f t="shared" si="8"/>
        <v>6.8319178280778423E-2</v>
      </c>
    </row>
    <row r="432" spans="1:12">
      <c r="A432">
        <v>4</v>
      </c>
      <c r="B432">
        <v>-167.91</v>
      </c>
      <c r="C432">
        <v>36</v>
      </c>
      <c r="D432">
        <v>7000</v>
      </c>
      <c r="E432">
        <v>70</v>
      </c>
      <c r="F432">
        <f>[1]!wallScanTrans(B432,G426,H426,I426,L426)+J426</f>
        <v>63.041438187927199</v>
      </c>
      <c r="G432">
        <f t="shared" si="8"/>
        <v>0.6917368927491131</v>
      </c>
    </row>
    <row r="433" spans="1:7">
      <c r="A433">
        <v>5</v>
      </c>
      <c r="B433">
        <v>-167.85</v>
      </c>
      <c r="C433">
        <v>37</v>
      </c>
      <c r="D433">
        <v>7000</v>
      </c>
      <c r="E433">
        <v>69</v>
      </c>
      <c r="F433">
        <f>[1]!wallScanTrans(B433,G426,H426,I426,L426)+J426</f>
        <v>63.041438187927199</v>
      </c>
      <c r="G433">
        <f t="shared" si="8"/>
        <v>0.51455737490278708</v>
      </c>
    </row>
    <row r="434" spans="1:7">
      <c r="A434">
        <v>6</v>
      </c>
      <c r="B434">
        <v>-167.78</v>
      </c>
      <c r="C434">
        <v>37</v>
      </c>
      <c r="D434">
        <v>7000</v>
      </c>
      <c r="E434">
        <v>66</v>
      </c>
      <c r="F434">
        <f>[1]!wallScanTrans(B434,G426,H426,I426,L426)+J426</f>
        <v>63.041438187927199</v>
      </c>
      <c r="G434">
        <f t="shared" si="8"/>
        <v>0.13262254539174997</v>
      </c>
    </row>
    <row r="435" spans="1:7">
      <c r="A435">
        <v>7</v>
      </c>
      <c r="B435">
        <v>-167.715</v>
      </c>
      <c r="C435">
        <v>36</v>
      </c>
      <c r="D435">
        <v>7000</v>
      </c>
      <c r="E435">
        <v>72</v>
      </c>
      <c r="F435">
        <f>[1]!wallScanTrans(B435,G426,H426,I426,L426)+J426</f>
        <v>63.041438187927199</v>
      </c>
      <c r="G435">
        <f t="shared" si="8"/>
        <v>1.114664301954571</v>
      </c>
    </row>
    <row r="436" spans="1:7">
      <c r="A436">
        <v>8</v>
      </c>
      <c r="B436">
        <v>-167.655</v>
      </c>
      <c r="C436">
        <v>37</v>
      </c>
      <c r="D436">
        <v>7000</v>
      </c>
      <c r="E436">
        <v>41</v>
      </c>
      <c r="F436">
        <f>[1]!wallScanTrans(B436,G426,H426,I426,L426)+J426</f>
        <v>63.041438187927199</v>
      </c>
      <c r="G436">
        <f t="shared" si="8"/>
        <v>11.849390180297938</v>
      </c>
    </row>
    <row r="437" spans="1:7">
      <c r="A437">
        <v>9</v>
      </c>
      <c r="B437">
        <v>-167.59</v>
      </c>
      <c r="C437">
        <v>36</v>
      </c>
      <c r="D437">
        <v>7000</v>
      </c>
      <c r="E437">
        <v>72</v>
      </c>
      <c r="F437">
        <f>[1]!wallScanTrans(B437,G426,H426,I426,L426)+J426</f>
        <v>63.041438187927199</v>
      </c>
      <c r="G437">
        <f t="shared" si="8"/>
        <v>1.114664301954571</v>
      </c>
    </row>
    <row r="438" spans="1:7">
      <c r="A438">
        <v>10</v>
      </c>
      <c r="B438">
        <v>-167.52</v>
      </c>
      <c r="C438">
        <v>37</v>
      </c>
      <c r="D438">
        <v>7000</v>
      </c>
      <c r="E438">
        <v>57</v>
      </c>
      <c r="F438">
        <f>[1]!wallScanTrans(B438,G426,H426,I426,L426)+J426</f>
        <v>63.041438187927199</v>
      </c>
      <c r="G438">
        <f t="shared" si="8"/>
        <v>0.64033290137798382</v>
      </c>
    </row>
    <row r="439" spans="1:7">
      <c r="A439">
        <v>11</v>
      </c>
      <c r="B439">
        <v>-167.45500000000001</v>
      </c>
      <c r="C439">
        <v>37</v>
      </c>
      <c r="D439">
        <v>7000</v>
      </c>
      <c r="E439">
        <v>67</v>
      </c>
      <c r="F439">
        <f>[1]!wallScanTrans(B439,G426,H426,I426,L426)+J426</f>
        <v>63.041438187927199</v>
      </c>
      <c r="G439">
        <f t="shared" si="8"/>
        <v>0.23388375552240451</v>
      </c>
    </row>
    <row r="440" spans="1:7">
      <c r="A440">
        <v>12</v>
      </c>
      <c r="B440">
        <v>-167.39500000000001</v>
      </c>
      <c r="C440">
        <v>37</v>
      </c>
      <c r="D440">
        <v>7000</v>
      </c>
      <c r="E440">
        <v>71</v>
      </c>
      <c r="F440">
        <f>[1]!wallScanTrans(B440,G426,H426,I426,L426)+J426</f>
        <v>63.041438187927199</v>
      </c>
      <c r="G440">
        <f t="shared" si="8"/>
        <v>0.89209445234624674</v>
      </c>
    </row>
    <row r="441" spans="1:7">
      <c r="A441">
        <v>13</v>
      </c>
      <c r="B441">
        <v>-167.33</v>
      </c>
      <c r="C441">
        <v>36</v>
      </c>
      <c r="D441">
        <v>7000</v>
      </c>
      <c r="E441">
        <v>76</v>
      </c>
      <c r="F441">
        <f>[1]!wallScanTrans(B441,G426,H426,I426,L426)+J426</f>
        <v>65.3804469113702</v>
      </c>
      <c r="G441">
        <f t="shared" si="8"/>
        <v>1.4838803658187729</v>
      </c>
    </row>
    <row r="442" spans="1:7">
      <c r="A442">
        <v>14</v>
      </c>
      <c r="B442">
        <v>-167.26</v>
      </c>
      <c r="C442">
        <v>36</v>
      </c>
      <c r="D442">
        <v>7000</v>
      </c>
      <c r="E442">
        <v>74</v>
      </c>
      <c r="F442">
        <f>[1]!wallScanTrans(B442,G426,H426,I426,L426)+J426</f>
        <v>73.182188222031897</v>
      </c>
      <c r="G442">
        <f t="shared" si="8"/>
        <v>9.0380554619371618E-3</v>
      </c>
    </row>
    <row r="443" spans="1:7">
      <c r="A443">
        <v>15</v>
      </c>
      <c r="B443">
        <v>-167.2</v>
      </c>
      <c r="C443">
        <v>37</v>
      </c>
      <c r="D443">
        <v>7000</v>
      </c>
      <c r="E443">
        <v>86</v>
      </c>
      <c r="F443">
        <f>[1]!wallScanTrans(B443,G426,H426,I426,L426)+J426</f>
        <v>84.22985832341314</v>
      </c>
      <c r="G443">
        <f t="shared" si="8"/>
        <v>3.6434901804531863E-2</v>
      </c>
    </row>
    <row r="444" spans="1:7">
      <c r="A444">
        <v>16</v>
      </c>
      <c r="B444">
        <v>-167.13</v>
      </c>
      <c r="C444">
        <v>37</v>
      </c>
      <c r="D444">
        <v>7000</v>
      </c>
      <c r="E444">
        <v>90</v>
      </c>
      <c r="F444">
        <f>[1]!wallScanTrans(B444,G426,H426,I426,L426)+J426</f>
        <v>102.20601391597293</v>
      </c>
      <c r="G444">
        <f t="shared" si="8"/>
        <v>1.6554086190769428</v>
      </c>
    </row>
    <row r="445" spans="1:7">
      <c r="A445">
        <v>17</v>
      </c>
      <c r="B445">
        <v>-167.06</v>
      </c>
      <c r="C445">
        <v>36</v>
      </c>
      <c r="D445">
        <v>7000</v>
      </c>
      <c r="E445">
        <v>141</v>
      </c>
      <c r="F445">
        <f>[1]!wallScanTrans(B445,G426,H426,I426,L426)+J426</f>
        <v>125.54526023997094</v>
      </c>
      <c r="G445">
        <f t="shared" si="8"/>
        <v>1.6939644046115105</v>
      </c>
    </row>
    <row r="446" spans="1:7">
      <c r="A446">
        <v>18</v>
      </c>
      <c r="B446">
        <v>-167</v>
      </c>
      <c r="C446">
        <v>37</v>
      </c>
      <c r="D446">
        <v>7000</v>
      </c>
      <c r="E446">
        <v>136</v>
      </c>
      <c r="F446">
        <f>[1]!wallScanTrans(B446,G426,H426,I426,L426)+J426</f>
        <v>144.62139122057533</v>
      </c>
      <c r="G446">
        <f t="shared" si="8"/>
        <v>0.54653225425156926</v>
      </c>
    </row>
    <row r="447" spans="1:7">
      <c r="A447">
        <v>19</v>
      </c>
      <c r="B447">
        <v>-166.94</v>
      </c>
      <c r="C447">
        <v>37</v>
      </c>
      <c r="D447">
        <v>7000</v>
      </c>
      <c r="E447">
        <v>154</v>
      </c>
      <c r="F447">
        <f>[1]!wallScanTrans(B447,G426,H426,I426,L426)+J426</f>
        <v>159.67247918855907</v>
      </c>
      <c r="G447">
        <f t="shared" si="8"/>
        <v>0.2089416892508813</v>
      </c>
    </row>
    <row r="448" spans="1:7">
      <c r="A448">
        <v>20</v>
      </c>
      <c r="B448">
        <v>-166.86500000000001</v>
      </c>
      <c r="C448">
        <v>37</v>
      </c>
      <c r="D448">
        <v>7000</v>
      </c>
      <c r="E448">
        <v>172</v>
      </c>
      <c r="F448">
        <f>[1]!wallScanTrans(B448,G426,H426,I426,L426)+J426</f>
        <v>172.82612241203901</v>
      </c>
      <c r="G448">
        <f t="shared" si="8"/>
        <v>3.9678967422857904E-3</v>
      </c>
    </row>
    <row r="449" spans="1:7">
      <c r="A449">
        <v>21</v>
      </c>
      <c r="B449">
        <v>-166.8</v>
      </c>
      <c r="C449">
        <v>37</v>
      </c>
      <c r="D449">
        <v>7000</v>
      </c>
      <c r="E449">
        <v>222</v>
      </c>
      <c r="F449">
        <f>[1]!wallScanTrans(B449,G426,H426,I426,L426)+J426</f>
        <v>179.13873939810622</v>
      </c>
      <c r="G449">
        <f t="shared" si="8"/>
        <v>8.2751696413668991</v>
      </c>
    </row>
    <row r="450" spans="1:7">
      <c r="A450">
        <v>22</v>
      </c>
      <c r="B450">
        <v>-166.73500000000001</v>
      </c>
      <c r="C450">
        <v>35</v>
      </c>
      <c r="D450">
        <v>7000</v>
      </c>
      <c r="E450">
        <v>187</v>
      </c>
      <c r="F450">
        <f>[1]!wallScanTrans(B450,G426,H426,I426,L426)+J426</f>
        <v>180.79078958206537</v>
      </c>
      <c r="G450">
        <f t="shared" si="8"/>
        <v>0.206172695263037</v>
      </c>
    </row>
    <row r="451" spans="1:7">
      <c r="A451">
        <v>23</v>
      </c>
      <c r="B451">
        <v>-166.68</v>
      </c>
      <c r="C451">
        <v>37</v>
      </c>
      <c r="D451">
        <v>7000</v>
      </c>
      <c r="E451">
        <v>188</v>
      </c>
      <c r="F451">
        <f>[1]!wallScanTrans(B451,G426,H426,I426,L426)+J426</f>
        <v>180.79078958206537</v>
      </c>
      <c r="G451">
        <f t="shared" si="8"/>
        <v>0.27645061090455941</v>
      </c>
    </row>
    <row r="452" spans="1:7">
      <c r="A452">
        <v>24</v>
      </c>
      <c r="B452">
        <v>-166.60499999999999</v>
      </c>
      <c r="C452">
        <v>37</v>
      </c>
      <c r="D452">
        <v>7000</v>
      </c>
      <c r="E452">
        <v>183</v>
      </c>
      <c r="F452">
        <f>[1]!wallScanTrans(B452,G426,H426,I426,L426)+J426</f>
        <v>180.79078958206537</v>
      </c>
      <c r="G452">
        <f t="shared" si="8"/>
        <v>2.6670003665086848E-2</v>
      </c>
    </row>
    <row r="453" spans="1:7">
      <c r="A453">
        <v>25</v>
      </c>
      <c r="B453">
        <v>-166.54499999999999</v>
      </c>
      <c r="C453">
        <v>36</v>
      </c>
      <c r="D453">
        <v>7000</v>
      </c>
      <c r="E453">
        <v>161</v>
      </c>
      <c r="F453">
        <f>[1]!wallScanTrans(B453,G426,H426,I426,L426)+J426</f>
        <v>180.79078958206537</v>
      </c>
      <c r="G453">
        <f t="shared" si="8"/>
        <v>2.4327661632396724</v>
      </c>
    </row>
    <row r="454" spans="1:7">
      <c r="A454">
        <v>26</v>
      </c>
      <c r="B454">
        <v>-166.48500000000001</v>
      </c>
      <c r="C454">
        <v>37</v>
      </c>
      <c r="D454">
        <v>7000</v>
      </c>
      <c r="E454">
        <v>192</v>
      </c>
      <c r="F454">
        <f>[1]!wallScanTrans(B454,G426,H426,I426,L426)+J426</f>
        <v>180.79078958206537</v>
      </c>
      <c r="G454">
        <f t="shared" si="8"/>
        <v>0.65440832392465731</v>
      </c>
    </row>
    <row r="455" spans="1:7">
      <c r="A455">
        <v>27</v>
      </c>
      <c r="B455">
        <v>-166.42</v>
      </c>
      <c r="C455">
        <v>37</v>
      </c>
      <c r="D455">
        <v>7000</v>
      </c>
      <c r="E455">
        <v>191</v>
      </c>
      <c r="F455">
        <f>[1]!wallScanTrans(B455,G426,H426,I426,L426)+J426</f>
        <v>180.79078958206537</v>
      </c>
      <c r="G455">
        <f t="shared" si="8"/>
        <v>0.54569621653227718</v>
      </c>
    </row>
    <row r="456" spans="1:7">
      <c r="A456">
        <v>28</v>
      </c>
      <c r="B456">
        <v>-166.35499999999999</v>
      </c>
      <c r="C456">
        <v>37</v>
      </c>
      <c r="D456">
        <v>7000</v>
      </c>
      <c r="E456">
        <v>187</v>
      </c>
      <c r="F456">
        <f>[1]!wallScanTrans(B456,G426,H426,I426,L426)+J426</f>
        <v>180.79078958206537</v>
      </c>
      <c r="G456">
        <f t="shared" si="8"/>
        <v>0.206172695263037</v>
      </c>
    </row>
    <row r="457" spans="1:7">
      <c r="A457">
        <v>29</v>
      </c>
      <c r="B457">
        <v>-166.285</v>
      </c>
      <c r="C457">
        <v>37</v>
      </c>
      <c r="D457">
        <v>7000</v>
      </c>
      <c r="E457">
        <v>172</v>
      </c>
      <c r="F457">
        <f>[1]!wallScanTrans(B457,G426,H426,I426,L426)+J426</f>
        <v>180.79078958206537</v>
      </c>
      <c r="G457">
        <f t="shared" si="8"/>
        <v>0.44929058997761095</v>
      </c>
    </row>
    <row r="458" spans="1:7">
      <c r="A458">
        <v>30</v>
      </c>
      <c r="B458">
        <v>-166.22</v>
      </c>
      <c r="C458">
        <v>36</v>
      </c>
      <c r="D458">
        <v>7000</v>
      </c>
      <c r="E458">
        <v>181</v>
      </c>
      <c r="F458">
        <f>[1]!wallScanTrans(B458,G426,H426,I426,L426)+J426</f>
        <v>180.79078958206537</v>
      </c>
      <c r="G458">
        <f t="shared" si="8"/>
        <v>2.4181767388056175E-4</v>
      </c>
    </row>
    <row r="459" spans="1:7">
      <c r="A459">
        <v>31</v>
      </c>
      <c r="B459">
        <v>-166.155</v>
      </c>
      <c r="C459">
        <v>37</v>
      </c>
      <c r="D459">
        <v>7000</v>
      </c>
      <c r="E459">
        <v>171</v>
      </c>
      <c r="F459">
        <f>[1]!wallScanTrans(B459,G426,H426,I426,L426)+J426</f>
        <v>180.79078958206537</v>
      </c>
      <c r="G459">
        <f t="shared" si="8"/>
        <v>0.56058222596654872</v>
      </c>
    </row>
    <row r="460" spans="1:7">
      <c r="A460">
        <v>32</v>
      </c>
      <c r="B460">
        <v>-166.09</v>
      </c>
      <c r="C460">
        <v>37</v>
      </c>
      <c r="D460">
        <v>7000</v>
      </c>
      <c r="E460">
        <v>163</v>
      </c>
      <c r="F460">
        <f>[1]!wallScanTrans(B460,G426,H426,I426,L426)+J426</f>
        <v>180.79078958206537</v>
      </c>
      <c r="G460">
        <f t="shared" si="8"/>
        <v>1.941792600940649</v>
      </c>
    </row>
    <row r="461" spans="1:7">
      <c r="A461">
        <v>33</v>
      </c>
      <c r="B461">
        <v>-166.03</v>
      </c>
      <c r="C461">
        <v>37</v>
      </c>
      <c r="D461">
        <v>7000</v>
      </c>
      <c r="E461">
        <v>174</v>
      </c>
      <c r="F461">
        <f>[1]!wallScanTrans(B461,G426,H426,I426,L426)+J426</f>
        <v>180.79078958206537</v>
      </c>
      <c r="G461">
        <f t="shared" si="8"/>
        <v>0.26502771924073326</v>
      </c>
    </row>
    <row r="462" spans="1:7">
      <c r="A462">
        <v>34</v>
      </c>
      <c r="B462">
        <v>-165.965</v>
      </c>
      <c r="C462">
        <v>38</v>
      </c>
      <c r="D462">
        <v>7000</v>
      </c>
      <c r="E462">
        <v>184</v>
      </c>
      <c r="F462">
        <f>[1]!wallScanTrans(B462,G426,H426,I426,L426)+J426</f>
        <v>180.79078958206537</v>
      </c>
      <c r="G462">
        <f t="shared" si="8"/>
        <v>5.5972997318370375E-2</v>
      </c>
    </row>
    <row r="463" spans="1:7">
      <c r="A463" t="s">
        <v>0</v>
      </c>
    </row>
    <row r="464" spans="1:7">
      <c r="A464" t="s">
        <v>0</v>
      </c>
    </row>
    <row r="465" spans="1:12">
      <c r="A465" t="s">
        <v>0</v>
      </c>
    </row>
    <row r="466" spans="1:12">
      <c r="A466" t="s">
        <v>0</v>
      </c>
    </row>
    <row r="467" spans="1:12">
      <c r="A467" t="s">
        <v>82</v>
      </c>
    </row>
    <row r="468" spans="1:12">
      <c r="A468" t="s">
        <v>65</v>
      </c>
    </row>
    <row r="469" spans="1:12">
      <c r="A469" t="s">
        <v>3</v>
      </c>
    </row>
    <row r="470" spans="1:12">
      <c r="A470" t="s">
        <v>4</v>
      </c>
    </row>
    <row r="471" spans="1:12">
      <c r="A471" t="s">
        <v>5</v>
      </c>
    </row>
    <row r="472" spans="1:12">
      <c r="A472" t="s">
        <v>6</v>
      </c>
    </row>
    <row r="473" spans="1:12">
      <c r="A473" t="s">
        <v>66</v>
      </c>
    </row>
    <row r="474" spans="1:12">
      <c r="A474" t="s">
        <v>83</v>
      </c>
    </row>
    <row r="475" spans="1:12">
      <c r="A475" t="s">
        <v>9</v>
      </c>
    </row>
    <row r="476" spans="1:12">
      <c r="A476" t="s">
        <v>10</v>
      </c>
      <c r="G476" t="s">
        <v>56</v>
      </c>
      <c r="H476" t="s">
        <v>57</v>
      </c>
      <c r="I476" t="s">
        <v>58</v>
      </c>
      <c r="J476" t="s">
        <v>59</v>
      </c>
      <c r="L476" t="s">
        <v>60</v>
      </c>
    </row>
    <row r="477" spans="1:12">
      <c r="A477" t="s">
        <v>11</v>
      </c>
      <c r="G477">
        <v>116.53145074989624</v>
      </c>
      <c r="H477">
        <v>-166.53694448338905</v>
      </c>
      <c r="I477">
        <v>0.31627155054879219</v>
      </c>
      <c r="J477">
        <v>61.104533411696295</v>
      </c>
      <c r="L477">
        <v>90</v>
      </c>
    </row>
    <row r="478" spans="1:12">
      <c r="A478" t="s">
        <v>0</v>
      </c>
    </row>
    <row r="479" spans="1:12">
      <c r="A479" t="s">
        <v>38</v>
      </c>
      <c r="B479" t="s">
        <v>30</v>
      </c>
      <c r="C479" t="s">
        <v>20</v>
      </c>
      <c r="D479" t="s">
        <v>37</v>
      </c>
      <c r="E479" t="s">
        <v>36</v>
      </c>
      <c r="F479" t="s">
        <v>61</v>
      </c>
      <c r="G479" t="s">
        <v>62</v>
      </c>
      <c r="H479" t="s">
        <v>63</v>
      </c>
    </row>
    <row r="480" spans="1:12">
      <c r="A480">
        <v>1</v>
      </c>
      <c r="B480">
        <v>-167.61</v>
      </c>
      <c r="C480">
        <v>37</v>
      </c>
      <c r="D480">
        <v>7000</v>
      </c>
      <c r="E480">
        <v>58</v>
      </c>
      <c r="F480">
        <f>[1]!wallScanTrans(B480,G477,H477,I477,L477)+J477</f>
        <v>61.104533411696295</v>
      </c>
      <c r="G480">
        <f>(F480-E480)^2/E480</f>
        <v>0.16617461559204544</v>
      </c>
      <c r="H480">
        <f>SUM(G480:G513)/(COUNT(G480:G513)-4)</f>
        <v>0.8479046610177382</v>
      </c>
    </row>
    <row r="481" spans="1:7">
      <c r="A481">
        <v>2</v>
      </c>
      <c r="B481">
        <v>-167.54499999999999</v>
      </c>
      <c r="C481">
        <v>36</v>
      </c>
      <c r="D481">
        <v>7000</v>
      </c>
      <c r="E481">
        <v>58</v>
      </c>
      <c r="F481">
        <f>[1]!wallScanTrans(B481,G477,H477,I477,L477)+J477</f>
        <v>61.104533411696295</v>
      </c>
      <c r="G481">
        <f t="shared" ref="G481:G513" si="9">(F481-E481)^2/E481</f>
        <v>0.16617461559204544</v>
      </c>
    </row>
    <row r="482" spans="1:7">
      <c r="A482">
        <v>3</v>
      </c>
      <c r="B482">
        <v>-167.465</v>
      </c>
      <c r="C482">
        <v>36</v>
      </c>
      <c r="D482">
        <v>7000</v>
      </c>
      <c r="E482">
        <v>52</v>
      </c>
      <c r="F482">
        <f>[1]!wallScanTrans(B482,G477,H477,I477,L477)+J477</f>
        <v>61.104533411696295</v>
      </c>
      <c r="G482">
        <f t="shared" si="9"/>
        <v>1.5940870893210417</v>
      </c>
    </row>
    <row r="483" spans="1:7">
      <c r="A483">
        <v>4</v>
      </c>
      <c r="B483">
        <v>-167.4</v>
      </c>
      <c r="C483">
        <v>36</v>
      </c>
      <c r="D483">
        <v>7000</v>
      </c>
      <c r="E483">
        <v>58</v>
      </c>
      <c r="F483">
        <f>[1]!wallScanTrans(B483,G477,H477,I477,L477)+J477</f>
        <v>61.104533411696295</v>
      </c>
      <c r="G483">
        <f t="shared" si="9"/>
        <v>0.16617461559204544</v>
      </c>
    </row>
    <row r="484" spans="1:7">
      <c r="A484">
        <v>5</v>
      </c>
      <c r="B484">
        <v>-167.34</v>
      </c>
      <c r="C484">
        <v>36</v>
      </c>
      <c r="D484">
        <v>7000</v>
      </c>
      <c r="E484">
        <v>64</v>
      </c>
      <c r="F484">
        <f>[1]!wallScanTrans(B484,G477,H477,I477,L477)+J477</f>
        <v>61.104533411696295</v>
      </c>
      <c r="G484">
        <f t="shared" si="9"/>
        <v>0.13099573068723591</v>
      </c>
    </row>
    <row r="485" spans="1:7">
      <c r="A485">
        <v>6</v>
      </c>
      <c r="B485">
        <v>-167.27500000000001</v>
      </c>
      <c r="C485">
        <v>37</v>
      </c>
      <c r="D485">
        <v>7000</v>
      </c>
      <c r="E485">
        <v>67</v>
      </c>
      <c r="F485">
        <f>[1]!wallScanTrans(B485,G477,H477,I477,L477)+J477</f>
        <v>61.104533411696295</v>
      </c>
      <c r="G485">
        <f t="shared" si="9"/>
        <v>0.51875412378813923</v>
      </c>
    </row>
    <row r="486" spans="1:7">
      <c r="A486">
        <v>7</v>
      </c>
      <c r="B486">
        <v>-167.215</v>
      </c>
      <c r="C486">
        <v>36</v>
      </c>
      <c r="D486">
        <v>7000</v>
      </c>
      <c r="E486">
        <v>77</v>
      </c>
      <c r="F486">
        <f>[1]!wallScanTrans(B486,G477,H477,I477,L477)+J477</f>
        <v>61.104533411696295</v>
      </c>
      <c r="G486">
        <f t="shared" si="9"/>
        <v>3.2813747799984343</v>
      </c>
    </row>
    <row r="487" spans="1:7">
      <c r="A487">
        <v>8</v>
      </c>
      <c r="B487">
        <v>-167.14500000000001</v>
      </c>
      <c r="C487">
        <v>36</v>
      </c>
      <c r="D487">
        <v>7000</v>
      </c>
      <c r="E487">
        <v>60</v>
      </c>
      <c r="F487">
        <f>[1]!wallScanTrans(B487,G477,H477,I477,L477)+J477</f>
        <v>61.104533411696295</v>
      </c>
      <c r="G487">
        <f t="shared" si="9"/>
        <v>2.0333234292557612E-2</v>
      </c>
    </row>
    <row r="488" spans="1:7">
      <c r="A488">
        <v>9</v>
      </c>
      <c r="B488">
        <v>-167.07</v>
      </c>
      <c r="C488">
        <v>37</v>
      </c>
      <c r="D488">
        <v>7000</v>
      </c>
      <c r="E488">
        <v>65</v>
      </c>
      <c r="F488">
        <f>[1]!wallScanTrans(B488,G477,H477,I477,L477)+J477</f>
        <v>61.104533411696295</v>
      </c>
      <c r="G488">
        <f t="shared" si="9"/>
        <v>0.23345630677831553</v>
      </c>
    </row>
    <row r="489" spans="1:7">
      <c r="A489">
        <v>10</v>
      </c>
      <c r="B489">
        <v>-167.01</v>
      </c>
      <c r="C489">
        <v>37</v>
      </c>
      <c r="D489">
        <v>7000</v>
      </c>
      <c r="E489">
        <v>67</v>
      </c>
      <c r="F489">
        <f>[1]!wallScanTrans(B489,G477,H477,I477,L477)+J477</f>
        <v>61.104533411696295</v>
      </c>
      <c r="G489">
        <f t="shared" si="9"/>
        <v>0.51875412378813923</v>
      </c>
    </row>
    <row r="490" spans="1:7">
      <c r="A490">
        <v>11</v>
      </c>
      <c r="B490">
        <v>-166.95</v>
      </c>
      <c r="C490">
        <v>36</v>
      </c>
      <c r="D490">
        <v>7000</v>
      </c>
      <c r="E490">
        <v>65</v>
      </c>
      <c r="F490">
        <f>[1]!wallScanTrans(B490,G477,H477,I477,L477)+J477</f>
        <v>61.104533411696295</v>
      </c>
      <c r="G490">
        <f t="shared" si="9"/>
        <v>0.23345630677831553</v>
      </c>
    </row>
    <row r="491" spans="1:7">
      <c r="A491">
        <v>12</v>
      </c>
      <c r="B491">
        <v>-166.88499999999999</v>
      </c>
      <c r="C491">
        <v>36</v>
      </c>
      <c r="D491">
        <v>7000</v>
      </c>
      <c r="E491">
        <v>51</v>
      </c>
      <c r="F491">
        <f>[1]!wallScanTrans(B491,G477,H477,I477,L477)+J477</f>
        <v>61.104533411696295</v>
      </c>
      <c r="G491">
        <f t="shared" si="9"/>
        <v>2.0019920680017012</v>
      </c>
    </row>
    <row r="492" spans="1:7">
      <c r="A492">
        <v>13</v>
      </c>
      <c r="B492">
        <v>-166.82</v>
      </c>
      <c r="C492">
        <v>37</v>
      </c>
      <c r="D492">
        <v>7000</v>
      </c>
      <c r="E492">
        <v>69</v>
      </c>
      <c r="F492">
        <f>[1]!wallScanTrans(B492,G477,H477,I477,L477)+J477</f>
        <v>61.104533411696295</v>
      </c>
      <c r="G492">
        <f t="shared" si="9"/>
        <v>0.90345496589884278</v>
      </c>
    </row>
    <row r="493" spans="1:7">
      <c r="A493">
        <v>14</v>
      </c>
      <c r="B493">
        <v>-166.755</v>
      </c>
      <c r="C493">
        <v>36</v>
      </c>
      <c r="D493">
        <v>7000</v>
      </c>
      <c r="E493">
        <v>56</v>
      </c>
      <c r="F493">
        <f>[1]!wallScanTrans(B493,G477,H477,I477,L477)+J477</f>
        <v>61.140836213129987</v>
      </c>
      <c r="G493">
        <f t="shared" si="9"/>
        <v>0.47193208875408327</v>
      </c>
    </row>
    <row r="494" spans="1:7">
      <c r="A494">
        <v>15</v>
      </c>
      <c r="B494">
        <v>-166.68</v>
      </c>
      <c r="C494">
        <v>36</v>
      </c>
      <c r="D494">
        <v>7000</v>
      </c>
      <c r="E494">
        <v>64</v>
      </c>
      <c r="F494">
        <f>[1]!wallScanTrans(B494,G477,H477,I477,L477)+J477</f>
        <v>68.669405431889672</v>
      </c>
      <c r="G494">
        <f t="shared" si="9"/>
        <v>0.34067729824001208</v>
      </c>
    </row>
    <row r="495" spans="1:7">
      <c r="A495">
        <v>16</v>
      </c>
      <c r="B495">
        <v>-166.61500000000001</v>
      </c>
      <c r="C495">
        <v>36</v>
      </c>
      <c r="D495">
        <v>7000</v>
      </c>
      <c r="E495">
        <v>93</v>
      </c>
      <c r="F495">
        <f>[1]!wallScanTrans(B495,G477,H477,I477,L477)+J477</f>
        <v>85.795591516185155</v>
      </c>
      <c r="G495">
        <f t="shared" si="9"/>
        <v>0.55810216775982058</v>
      </c>
    </row>
    <row r="496" spans="1:7">
      <c r="A496">
        <v>17</v>
      </c>
      <c r="B496">
        <v>-166.565</v>
      </c>
      <c r="C496">
        <v>37</v>
      </c>
      <c r="D496">
        <v>7000</v>
      </c>
      <c r="E496">
        <v>105</v>
      </c>
      <c r="F496">
        <f>[1]!wallScanTrans(B496,G477,H477,I477,L477)+J477</f>
        <v>105.66828411340151</v>
      </c>
      <c r="G496">
        <f t="shared" si="9"/>
        <v>4.2533681545223337E-3</v>
      </c>
    </row>
    <row r="497" spans="1:7">
      <c r="A497">
        <v>18</v>
      </c>
      <c r="B497">
        <v>-166.48500000000001</v>
      </c>
      <c r="C497">
        <v>36</v>
      </c>
      <c r="D497">
        <v>7000</v>
      </c>
      <c r="E497">
        <v>141</v>
      </c>
      <c r="F497">
        <f>[1]!wallScanTrans(B497,G477,H477,I477,L477)+J477</f>
        <v>143.2936771889531</v>
      </c>
      <c r="G497">
        <f t="shared" si="9"/>
        <v>3.7311737922863707E-2</v>
      </c>
    </row>
    <row r="498" spans="1:7">
      <c r="A498">
        <v>19</v>
      </c>
      <c r="B498">
        <v>-166.43</v>
      </c>
      <c r="C498">
        <v>36</v>
      </c>
      <c r="D498">
        <v>7000</v>
      </c>
      <c r="E498">
        <v>157</v>
      </c>
      <c r="F498">
        <f>[1]!wallScanTrans(B498,G477,H477,I477,L477)+J477</f>
        <v>161.77191652814295</v>
      </c>
      <c r="G498">
        <f t="shared" si="9"/>
        <v>0.14503940988257255</v>
      </c>
    </row>
    <row r="499" spans="1:7">
      <c r="A499">
        <v>20</v>
      </c>
      <c r="B499">
        <v>-166.37</v>
      </c>
      <c r="C499">
        <v>36</v>
      </c>
      <c r="D499">
        <v>7000</v>
      </c>
      <c r="E499">
        <v>182</v>
      </c>
      <c r="F499">
        <f>[1]!wallScanTrans(B499,G477,H477,I477,L477)+J477</f>
        <v>173.89155184533774</v>
      </c>
      <c r="G499">
        <f t="shared" si="9"/>
        <v>0.36124687624640511</v>
      </c>
    </row>
    <row r="500" spans="1:7">
      <c r="A500">
        <v>21</v>
      </c>
      <c r="B500">
        <v>-166.29</v>
      </c>
      <c r="C500">
        <v>37</v>
      </c>
      <c r="D500">
        <v>7000</v>
      </c>
      <c r="E500">
        <v>182</v>
      </c>
      <c r="F500">
        <f>[1]!wallScanTrans(B500,G477,H477,I477,L477)+J477</f>
        <v>177.63598416159255</v>
      </c>
      <c r="G500">
        <f t="shared" si="9"/>
        <v>0.10464084746083029</v>
      </c>
    </row>
    <row r="501" spans="1:7">
      <c r="A501">
        <v>22</v>
      </c>
      <c r="B501">
        <v>-166.23500000000001</v>
      </c>
      <c r="C501">
        <v>37</v>
      </c>
      <c r="D501">
        <v>7000</v>
      </c>
      <c r="E501">
        <v>209</v>
      </c>
      <c r="F501">
        <f>[1]!wallScanTrans(B501,G477,H477,I477,L477)+J477</f>
        <v>177.63598416159255</v>
      </c>
      <c r="G501">
        <f t="shared" si="9"/>
        <v>4.7067056914443715</v>
      </c>
    </row>
    <row r="502" spans="1:7">
      <c r="A502">
        <v>23</v>
      </c>
      <c r="B502">
        <v>-166.17</v>
      </c>
      <c r="C502">
        <v>37</v>
      </c>
      <c r="D502">
        <v>7000</v>
      </c>
      <c r="E502">
        <v>180</v>
      </c>
      <c r="F502">
        <f>[1]!wallScanTrans(B502,G477,H477,I477,L477)+J477</f>
        <v>177.63598416159255</v>
      </c>
      <c r="G502">
        <f t="shared" si="9"/>
        <v>3.1047616023562759E-2</v>
      </c>
    </row>
    <row r="503" spans="1:7">
      <c r="A503">
        <v>24</v>
      </c>
      <c r="B503">
        <v>-166.11</v>
      </c>
      <c r="C503">
        <v>37</v>
      </c>
      <c r="D503">
        <v>7000</v>
      </c>
      <c r="E503">
        <v>183</v>
      </c>
      <c r="F503">
        <f>[1]!wallScanTrans(B503,G477,H477,I477,L477)+J477</f>
        <v>177.63598416159255</v>
      </c>
      <c r="G503">
        <f t="shared" si="9"/>
        <v>0.15722768259391268</v>
      </c>
    </row>
    <row r="504" spans="1:7">
      <c r="A504">
        <v>25</v>
      </c>
      <c r="B504">
        <v>-166.04499999999999</v>
      </c>
      <c r="C504">
        <v>36</v>
      </c>
      <c r="D504">
        <v>7000</v>
      </c>
      <c r="E504">
        <v>176</v>
      </c>
      <c r="F504">
        <f>[1]!wallScanTrans(B504,G477,H477,I477,L477)+J477</f>
        <v>177.63598416159255</v>
      </c>
      <c r="G504">
        <f t="shared" si="9"/>
        <v>1.5207069187395832E-2</v>
      </c>
    </row>
    <row r="505" spans="1:7">
      <c r="A505">
        <v>26</v>
      </c>
      <c r="B505">
        <v>-165.97499999999999</v>
      </c>
      <c r="C505">
        <v>36</v>
      </c>
      <c r="D505">
        <v>7000</v>
      </c>
      <c r="E505">
        <v>157</v>
      </c>
      <c r="F505">
        <f>[1]!wallScanTrans(B505,G477,H477,I477,L477)+J477</f>
        <v>177.63598416159255</v>
      </c>
      <c r="G505">
        <f t="shared" si="9"/>
        <v>2.7123811612579516</v>
      </c>
    </row>
    <row r="506" spans="1:7">
      <c r="A506">
        <v>27</v>
      </c>
      <c r="B506">
        <v>-165.91</v>
      </c>
      <c r="C506">
        <v>36</v>
      </c>
      <c r="D506">
        <v>7000</v>
      </c>
      <c r="E506">
        <v>187</v>
      </c>
      <c r="F506">
        <f>[1]!wallScanTrans(B506,G477,H477,I477,L477)+J477</f>
        <v>177.63598416159255</v>
      </c>
      <c r="G506">
        <f t="shared" si="9"/>
        <v>0.46890263434195534</v>
      </c>
    </row>
    <row r="507" spans="1:7">
      <c r="A507">
        <v>28</v>
      </c>
      <c r="B507">
        <v>-165.845</v>
      </c>
      <c r="C507">
        <v>37</v>
      </c>
      <c r="D507">
        <v>7000</v>
      </c>
      <c r="E507">
        <v>173</v>
      </c>
      <c r="F507">
        <f>[1]!wallScanTrans(B507,G477,H477,I477,L477)+J477</f>
        <v>177.63598416159255</v>
      </c>
      <c r="G507">
        <f t="shared" si="9"/>
        <v>0.12423323206090718</v>
      </c>
    </row>
    <row r="508" spans="1:7">
      <c r="A508">
        <v>29</v>
      </c>
      <c r="B508">
        <v>-165.78</v>
      </c>
      <c r="C508">
        <v>37</v>
      </c>
      <c r="D508">
        <v>7000</v>
      </c>
      <c r="E508">
        <v>179</v>
      </c>
      <c r="F508">
        <f>[1]!wallScanTrans(B508,G477,H477,I477,L477)+J477</f>
        <v>177.63598416159255</v>
      </c>
      <c r="G508">
        <f t="shared" si="9"/>
        <v>1.0394073784504968E-2</v>
      </c>
    </row>
    <row r="509" spans="1:7">
      <c r="A509">
        <v>30</v>
      </c>
      <c r="B509">
        <v>-165.72</v>
      </c>
      <c r="C509">
        <v>36</v>
      </c>
      <c r="D509">
        <v>7000</v>
      </c>
      <c r="E509">
        <v>169</v>
      </c>
      <c r="F509">
        <f>[1]!wallScanTrans(B509,G477,H477,I477,L477)+J477</f>
        <v>177.63598416159255</v>
      </c>
      <c r="G509">
        <f t="shared" si="9"/>
        <v>0.44130309135667045</v>
      </c>
    </row>
    <row r="510" spans="1:7">
      <c r="A510">
        <v>31</v>
      </c>
      <c r="B510">
        <v>-165.655</v>
      </c>
      <c r="C510">
        <v>36</v>
      </c>
      <c r="D510">
        <v>7000</v>
      </c>
      <c r="E510">
        <v>159</v>
      </c>
      <c r="F510">
        <f>[1]!wallScanTrans(B510,G477,H477,I477,L477)+J477</f>
        <v>177.63598416159255</v>
      </c>
      <c r="G510">
        <f t="shared" si="9"/>
        <v>2.184276136296404</v>
      </c>
    </row>
    <row r="511" spans="1:7">
      <c r="A511">
        <v>32</v>
      </c>
      <c r="B511">
        <v>-165.58500000000001</v>
      </c>
      <c r="C511">
        <v>37</v>
      </c>
      <c r="D511">
        <v>7000</v>
      </c>
      <c r="E511">
        <v>199</v>
      </c>
      <c r="F511">
        <f>[1]!wallScanTrans(B511,G477,H477,I477,L477)+J477</f>
        <v>177.63598416159255</v>
      </c>
      <c r="G511">
        <f t="shared" si="9"/>
        <v>2.2935737323805254</v>
      </c>
    </row>
    <row r="512" spans="1:7">
      <c r="A512">
        <v>33</v>
      </c>
      <c r="B512">
        <v>-165.52500000000001</v>
      </c>
      <c r="C512">
        <v>37</v>
      </c>
      <c r="D512">
        <v>7000</v>
      </c>
      <c r="E512">
        <v>171</v>
      </c>
      <c r="F512">
        <f>[1]!wallScanTrans(B512,G477,H477,I477,L477)+J477</f>
        <v>177.63598416159255</v>
      </c>
      <c r="G512">
        <f t="shared" si="9"/>
        <v>0.25752213913980776</v>
      </c>
    </row>
    <row r="513" spans="1:12">
      <c r="A513">
        <v>34</v>
      </c>
      <c r="B513">
        <v>-165.45</v>
      </c>
      <c r="C513">
        <v>37</v>
      </c>
      <c r="D513">
        <v>7000</v>
      </c>
      <c r="E513">
        <v>174</v>
      </c>
      <c r="F513">
        <f>[1]!wallScanTrans(B513,G477,H477,I477,L477)+J477</f>
        <v>177.63598416159255</v>
      </c>
      <c r="G513">
        <f t="shared" si="9"/>
        <v>7.5979200134206046E-2</v>
      </c>
    </row>
    <row r="514" spans="1:12">
      <c r="A514" t="s">
        <v>0</v>
      </c>
    </row>
    <row r="515" spans="1:12">
      <c r="A515" t="s">
        <v>0</v>
      </c>
    </row>
    <row r="516" spans="1:12">
      <c r="A516" t="s">
        <v>0</v>
      </c>
    </row>
    <row r="517" spans="1:12">
      <c r="A517" t="s">
        <v>0</v>
      </c>
    </row>
    <row r="518" spans="1:12">
      <c r="A518" t="s">
        <v>84</v>
      </c>
    </row>
    <row r="519" spans="1:12">
      <c r="A519" t="s">
        <v>65</v>
      </c>
    </row>
    <row r="520" spans="1:12">
      <c r="A520" t="s">
        <v>3</v>
      </c>
    </row>
    <row r="521" spans="1:12">
      <c r="A521" t="s">
        <v>4</v>
      </c>
    </row>
    <row r="522" spans="1:12">
      <c r="A522" t="s">
        <v>5</v>
      </c>
    </row>
    <row r="523" spans="1:12">
      <c r="A523" t="s">
        <v>6</v>
      </c>
    </row>
    <row r="524" spans="1:12">
      <c r="A524" t="s">
        <v>66</v>
      </c>
    </row>
    <row r="525" spans="1:12">
      <c r="A525" t="s">
        <v>85</v>
      </c>
    </row>
    <row r="526" spans="1:12">
      <c r="A526" t="s">
        <v>9</v>
      </c>
    </row>
    <row r="527" spans="1:12">
      <c r="A527" t="s">
        <v>10</v>
      </c>
      <c r="G527" t="s">
        <v>56</v>
      </c>
      <c r="H527" t="s">
        <v>57</v>
      </c>
      <c r="I527" t="s">
        <v>58</v>
      </c>
      <c r="J527" t="s">
        <v>59</v>
      </c>
      <c r="L527" t="s">
        <v>60</v>
      </c>
    </row>
    <row r="528" spans="1:12">
      <c r="A528" t="s">
        <v>11</v>
      </c>
      <c r="G528">
        <v>117.00315835579499</v>
      </c>
      <c r="H528">
        <v>-165.85152604233403</v>
      </c>
      <c r="I528">
        <v>0.34517877220722848</v>
      </c>
      <c r="J528">
        <v>67.874740550527278</v>
      </c>
      <c r="L528">
        <v>90</v>
      </c>
    </row>
    <row r="529" spans="1:8">
      <c r="A529" t="s">
        <v>0</v>
      </c>
    </row>
    <row r="530" spans="1:8">
      <c r="A530" t="s">
        <v>38</v>
      </c>
      <c r="B530" t="s">
        <v>30</v>
      </c>
      <c r="C530" t="s">
        <v>20</v>
      </c>
      <c r="D530" t="s">
        <v>37</v>
      </c>
      <c r="E530" t="s">
        <v>36</v>
      </c>
      <c r="F530" t="s">
        <v>61</v>
      </c>
      <c r="G530" t="s">
        <v>62</v>
      </c>
      <c r="H530" t="s">
        <v>63</v>
      </c>
    </row>
    <row r="531" spans="1:8">
      <c r="A531">
        <v>1</v>
      </c>
      <c r="B531">
        <v>-166.88499999999999</v>
      </c>
      <c r="C531">
        <v>36</v>
      </c>
      <c r="D531">
        <v>7000</v>
      </c>
      <c r="E531">
        <v>62</v>
      </c>
      <c r="F531">
        <f>[1]!wallScanTrans(B531,G528,H528,I528,L528)+J528</f>
        <v>67.874740550527278</v>
      </c>
      <c r="G531">
        <f>(F531-E531)^2/E531</f>
        <v>0.55665446025821852</v>
      </c>
      <c r="H531">
        <f>SUM(G531:G564)/(COUNT(G531:G564)-4)</f>
        <v>1.3505369966336693</v>
      </c>
    </row>
    <row r="532" spans="1:8">
      <c r="A532">
        <v>2</v>
      </c>
      <c r="B532">
        <v>-166.79499999999999</v>
      </c>
      <c r="C532">
        <v>36</v>
      </c>
      <c r="D532">
        <v>7000</v>
      </c>
      <c r="E532">
        <v>76</v>
      </c>
      <c r="F532">
        <f>[1]!wallScanTrans(B532,G528,H528,I528,L528)+J528</f>
        <v>67.874740550527278</v>
      </c>
      <c r="G532">
        <f t="shared" ref="G532:G564" si="10">(F532-E532)^2/E532</f>
        <v>0.86868212001639156</v>
      </c>
    </row>
    <row r="533" spans="1:8">
      <c r="A533">
        <v>3</v>
      </c>
      <c r="B533">
        <v>-166.73</v>
      </c>
      <c r="C533">
        <v>37</v>
      </c>
      <c r="D533">
        <v>7000</v>
      </c>
      <c r="E533">
        <v>74</v>
      </c>
      <c r="F533">
        <f>[1]!wallScanTrans(B533,G528,H528,I528,L528)+J528</f>
        <v>67.874740550527278</v>
      </c>
      <c r="G533">
        <f t="shared" si="10"/>
        <v>0.50701085572101179</v>
      </c>
    </row>
    <row r="534" spans="1:8">
      <c r="A534">
        <v>4</v>
      </c>
      <c r="B534">
        <v>-166.66</v>
      </c>
      <c r="C534">
        <v>36</v>
      </c>
      <c r="D534">
        <v>7000</v>
      </c>
      <c r="E534">
        <v>75</v>
      </c>
      <c r="F534">
        <f>[1]!wallScanTrans(B534,G528,H528,I528,L528)+J528</f>
        <v>67.874740550527278</v>
      </c>
      <c r="G534">
        <f t="shared" si="10"/>
        <v>0.67692429629733752</v>
      </c>
    </row>
    <row r="535" spans="1:8">
      <c r="A535">
        <v>5</v>
      </c>
      <c r="B535">
        <v>-166.60499999999999</v>
      </c>
      <c r="C535">
        <v>36</v>
      </c>
      <c r="D535">
        <v>7000</v>
      </c>
      <c r="E535">
        <v>60</v>
      </c>
      <c r="F535">
        <f>[1]!wallScanTrans(B535,G528,H528,I528,L528)+J528</f>
        <v>67.874740550527278</v>
      </c>
      <c r="G535">
        <f t="shared" si="10"/>
        <v>1.033525645635311</v>
      </c>
    </row>
    <row r="536" spans="1:8">
      <c r="A536">
        <v>6</v>
      </c>
      <c r="B536">
        <v>-166.535</v>
      </c>
      <c r="C536">
        <v>37</v>
      </c>
      <c r="D536">
        <v>7000</v>
      </c>
      <c r="E536">
        <v>65</v>
      </c>
      <c r="F536">
        <f>[1]!wallScanTrans(B536,G528,H528,I528,L528)+J528</f>
        <v>67.874740550527278</v>
      </c>
      <c r="G536">
        <f t="shared" si="10"/>
        <v>0.12714051127455195</v>
      </c>
    </row>
    <row r="537" spans="1:8">
      <c r="A537">
        <v>7</v>
      </c>
      <c r="B537">
        <v>-166.48</v>
      </c>
      <c r="C537">
        <v>37</v>
      </c>
      <c r="D537">
        <v>7000</v>
      </c>
      <c r="E537">
        <v>80</v>
      </c>
      <c r="F537">
        <f>[1]!wallScanTrans(B537,G528,H528,I528,L528)+J528</f>
        <v>67.874740550527278</v>
      </c>
      <c r="G537">
        <f t="shared" si="10"/>
        <v>1.8377739589628441</v>
      </c>
    </row>
    <row r="538" spans="1:8">
      <c r="A538">
        <v>8</v>
      </c>
      <c r="B538">
        <v>-166.41</v>
      </c>
      <c r="C538">
        <v>36</v>
      </c>
      <c r="D538">
        <v>7000</v>
      </c>
      <c r="E538">
        <v>54</v>
      </c>
      <c r="F538">
        <f>[1]!wallScanTrans(B538,G528,H528,I528,L528)+J528</f>
        <v>67.874740550527278</v>
      </c>
      <c r="G538">
        <f t="shared" si="10"/>
        <v>3.5649708397119628</v>
      </c>
    </row>
    <row r="539" spans="1:8">
      <c r="A539">
        <v>9</v>
      </c>
      <c r="B539">
        <v>-166.34</v>
      </c>
      <c r="C539">
        <v>37</v>
      </c>
      <c r="D539">
        <v>7000</v>
      </c>
      <c r="E539">
        <v>73</v>
      </c>
      <c r="F539">
        <f>[1]!wallScanTrans(B539,G528,H528,I528,L528)+J528</f>
        <v>67.874740550527278</v>
      </c>
      <c r="G539">
        <f t="shared" si="10"/>
        <v>0.35983951266314285</v>
      </c>
    </row>
    <row r="540" spans="1:8">
      <c r="A540">
        <v>10</v>
      </c>
      <c r="B540">
        <v>-166.27500000000001</v>
      </c>
      <c r="C540">
        <v>36</v>
      </c>
      <c r="D540">
        <v>7000</v>
      </c>
      <c r="E540">
        <v>68</v>
      </c>
      <c r="F540">
        <f>[1]!wallScanTrans(B540,G528,H528,I528,L528)+J528</f>
        <v>67.874740550527278</v>
      </c>
      <c r="G540">
        <f t="shared" si="10"/>
        <v>2.3073426003249089E-4</v>
      </c>
    </row>
    <row r="541" spans="1:8">
      <c r="A541">
        <v>11</v>
      </c>
      <c r="B541">
        <v>-166.22</v>
      </c>
      <c r="C541">
        <v>36</v>
      </c>
      <c r="D541">
        <v>7000</v>
      </c>
      <c r="E541">
        <v>58</v>
      </c>
      <c r="F541">
        <f>[1]!wallScanTrans(B541,G528,H528,I528,L528)+J528</f>
        <v>67.874740550527278</v>
      </c>
      <c r="G541">
        <f t="shared" si="10"/>
        <v>1.681215533452203</v>
      </c>
    </row>
    <row r="542" spans="1:8">
      <c r="A542">
        <v>12</v>
      </c>
      <c r="B542">
        <v>-166.15</v>
      </c>
      <c r="C542">
        <v>36</v>
      </c>
      <c r="D542">
        <v>7000</v>
      </c>
      <c r="E542">
        <v>71</v>
      </c>
      <c r="F542">
        <f>[1]!wallScanTrans(B542,G528,H528,I528,L528)+J528</f>
        <v>67.874740550527278</v>
      </c>
      <c r="G542">
        <f t="shared" si="10"/>
        <v>0.13756685389462733</v>
      </c>
    </row>
    <row r="543" spans="1:8">
      <c r="A543">
        <v>13</v>
      </c>
      <c r="B543">
        <v>-166.09</v>
      </c>
      <c r="C543">
        <v>36</v>
      </c>
      <c r="D543">
        <v>7000</v>
      </c>
      <c r="E543">
        <v>72</v>
      </c>
      <c r="F543">
        <f>[1]!wallScanTrans(B543,G528,H528,I528,L528)+J528</f>
        <v>67.905583157322383</v>
      </c>
      <c r="G543">
        <f t="shared" si="10"/>
        <v>0.23283679557780759</v>
      </c>
    </row>
    <row r="544" spans="1:8">
      <c r="A544">
        <v>14</v>
      </c>
      <c r="B544">
        <v>-166.02500000000001</v>
      </c>
      <c r="C544">
        <v>37</v>
      </c>
      <c r="D544">
        <v>7000</v>
      </c>
      <c r="E544">
        <v>84</v>
      </c>
      <c r="F544">
        <f>[1]!wallScanTrans(B544,G528,H528,I528,L528)+J528</f>
        <v>72.769954096240582</v>
      </c>
      <c r="G544">
        <f t="shared" si="10"/>
        <v>1.5013563214350438</v>
      </c>
    </row>
    <row r="545" spans="1:7">
      <c r="A545">
        <v>15</v>
      </c>
      <c r="B545">
        <v>-165.95500000000001</v>
      </c>
      <c r="C545">
        <v>36</v>
      </c>
      <c r="D545">
        <v>7000</v>
      </c>
      <c r="E545">
        <v>88</v>
      </c>
      <c r="F545">
        <f>[1]!wallScanTrans(B545,G528,H528,I528,L528)+J528</f>
        <v>87.288363358631031</v>
      </c>
      <c r="G545">
        <f t="shared" si="10"/>
        <v>5.7548489697603015E-3</v>
      </c>
    </row>
    <row r="546" spans="1:7">
      <c r="A546">
        <v>16</v>
      </c>
      <c r="B546">
        <v>-165.89</v>
      </c>
      <c r="C546">
        <v>36</v>
      </c>
      <c r="D546">
        <v>7000</v>
      </c>
      <c r="E546">
        <v>104</v>
      </c>
      <c r="F546">
        <f>[1]!wallScanTrans(B546,G528,H528,I528,L528)+J528</f>
        <v>109.38675247845111</v>
      </c>
      <c r="G546">
        <f t="shared" si="10"/>
        <v>0.27901059869326178</v>
      </c>
    </row>
    <row r="547" spans="1:7">
      <c r="A547">
        <v>17</v>
      </c>
      <c r="B547">
        <v>-165.83</v>
      </c>
      <c r="C547">
        <v>38</v>
      </c>
      <c r="D547">
        <v>7000</v>
      </c>
      <c r="E547">
        <v>131</v>
      </c>
      <c r="F547">
        <f>[1]!wallScanTrans(B547,G528,H528,I528,L528)+J528</f>
        <v>136.24017516002101</v>
      </c>
      <c r="G547">
        <f t="shared" si="10"/>
        <v>0.2096140130358872</v>
      </c>
    </row>
    <row r="548" spans="1:7">
      <c r="A548">
        <v>18</v>
      </c>
      <c r="B548">
        <v>-165.76499999999999</v>
      </c>
      <c r="C548">
        <v>37</v>
      </c>
      <c r="D548">
        <v>7000</v>
      </c>
      <c r="E548">
        <v>154</v>
      </c>
      <c r="F548">
        <f>[1]!wallScanTrans(B548,G528,H528,I528,L528)+J528</f>
        <v>160.50212487953735</v>
      </c>
      <c r="G548">
        <f t="shared" si="10"/>
        <v>0.2745300516175232</v>
      </c>
    </row>
    <row r="549" spans="1:7">
      <c r="A549">
        <v>19</v>
      </c>
      <c r="B549">
        <v>-165.7</v>
      </c>
      <c r="C549">
        <v>36</v>
      </c>
      <c r="D549">
        <v>7000</v>
      </c>
      <c r="E549">
        <v>216</v>
      </c>
      <c r="F549">
        <f>[1]!wallScanTrans(B549,G528,H528,I528,L528)+J528</f>
        <v>176.46621399342706</v>
      </c>
      <c r="G549">
        <f t="shared" si="10"/>
        <v>7.2357418333958439</v>
      </c>
    </row>
    <row r="550" spans="1:7">
      <c r="A550">
        <v>20</v>
      </c>
      <c r="B550">
        <v>-165.63499999999999</v>
      </c>
      <c r="C550">
        <v>36</v>
      </c>
      <c r="D550">
        <v>7000</v>
      </c>
      <c r="E550">
        <v>173</v>
      </c>
      <c r="F550">
        <f>[1]!wallScanTrans(B550,G528,H528,I528,L528)+J528</f>
        <v>184.13244250170266</v>
      </c>
      <c r="G550">
        <f t="shared" si="10"/>
        <v>0.71636575753592879</v>
      </c>
    </row>
    <row r="551" spans="1:7">
      <c r="A551">
        <v>21</v>
      </c>
      <c r="B551">
        <v>-165.565</v>
      </c>
      <c r="C551">
        <v>37</v>
      </c>
      <c r="D551">
        <v>7000</v>
      </c>
      <c r="E551">
        <v>205</v>
      </c>
      <c r="F551">
        <f>[1]!wallScanTrans(B551,G528,H528,I528,L528)+J528</f>
        <v>184.87789890632229</v>
      </c>
      <c r="G551">
        <f t="shared" si="10"/>
        <v>1.9751168410935895</v>
      </c>
    </row>
    <row r="552" spans="1:7">
      <c r="A552">
        <v>22</v>
      </c>
      <c r="B552">
        <v>-165.49</v>
      </c>
      <c r="C552">
        <v>37</v>
      </c>
      <c r="D552">
        <v>7000</v>
      </c>
      <c r="E552">
        <v>201</v>
      </c>
      <c r="F552">
        <f>[1]!wallScanTrans(B552,G528,H528,I528,L528)+J528</f>
        <v>184.87789890632229</v>
      </c>
      <c r="G552">
        <f t="shared" si="10"/>
        <v>1.2931449934067867</v>
      </c>
    </row>
    <row r="553" spans="1:7">
      <c r="A553">
        <v>23</v>
      </c>
      <c r="B553">
        <v>-165.43</v>
      </c>
      <c r="C553">
        <v>36</v>
      </c>
      <c r="D553">
        <v>7000</v>
      </c>
      <c r="E553">
        <v>209</v>
      </c>
      <c r="F553">
        <f>[1]!wallScanTrans(B553,G528,H528,I528,L528)+J528</f>
        <v>184.87789890632229</v>
      </c>
      <c r="G553">
        <f t="shared" si="10"/>
        <v>2.7840945510698925</v>
      </c>
    </row>
    <row r="554" spans="1:7">
      <c r="A554">
        <v>24</v>
      </c>
      <c r="B554">
        <v>-165.375</v>
      </c>
      <c r="C554">
        <v>37</v>
      </c>
      <c r="D554">
        <v>7000</v>
      </c>
      <c r="E554">
        <v>204</v>
      </c>
      <c r="F554">
        <f>[1]!wallScanTrans(B554,G528,H528,I528,L528)+J528</f>
        <v>184.87789890632229</v>
      </c>
      <c r="G554">
        <f t="shared" si="10"/>
        <v>1.7924252462589727</v>
      </c>
    </row>
    <row r="555" spans="1:7">
      <c r="A555">
        <v>25</v>
      </c>
      <c r="B555">
        <v>-165.31</v>
      </c>
      <c r="C555">
        <v>36</v>
      </c>
      <c r="D555">
        <v>7000</v>
      </c>
      <c r="E555">
        <v>179</v>
      </c>
      <c r="F555">
        <f>[1]!wallScanTrans(B555,G528,H528,I528,L528)+J528</f>
        <v>184.87789890632229</v>
      </c>
      <c r="G555">
        <f t="shared" si="10"/>
        <v>0.19301505895499851</v>
      </c>
    </row>
    <row r="556" spans="1:7">
      <c r="A556">
        <v>26</v>
      </c>
      <c r="B556">
        <v>-165.245</v>
      </c>
      <c r="C556">
        <v>36</v>
      </c>
      <c r="D556">
        <v>7000</v>
      </c>
      <c r="E556">
        <v>202</v>
      </c>
      <c r="F556">
        <f>[1]!wallScanTrans(B556,G528,H528,I528,L528)+J528</f>
        <v>184.87789890632229</v>
      </c>
      <c r="G556">
        <f t="shared" si="10"/>
        <v>1.451318543871879</v>
      </c>
    </row>
    <row r="557" spans="1:7">
      <c r="A557">
        <v>27</v>
      </c>
      <c r="B557">
        <v>-165.17500000000001</v>
      </c>
      <c r="C557">
        <v>36</v>
      </c>
      <c r="D557">
        <v>7000</v>
      </c>
      <c r="E557">
        <v>184</v>
      </c>
      <c r="F557">
        <f>[1]!wallScanTrans(B557,G528,H528,I528,L528)+J528</f>
        <v>184.87789890632229</v>
      </c>
      <c r="G557">
        <f t="shared" si="10"/>
        <v>4.1886222267492768E-3</v>
      </c>
    </row>
    <row r="558" spans="1:7">
      <c r="A558">
        <v>28</v>
      </c>
      <c r="B558">
        <v>-165.11</v>
      </c>
      <c r="C558">
        <v>37</v>
      </c>
      <c r="D558">
        <v>7000</v>
      </c>
      <c r="E558">
        <v>183</v>
      </c>
      <c r="F558">
        <f>[1]!wallScanTrans(B558,G528,H528,I528,L528)+J528</f>
        <v>184.87789890632229</v>
      </c>
      <c r="G558">
        <f t="shared" si="10"/>
        <v>1.9270515313477815E-2</v>
      </c>
    </row>
    <row r="559" spans="1:7">
      <c r="A559">
        <v>29</v>
      </c>
      <c r="B559">
        <v>-165.04</v>
      </c>
      <c r="C559">
        <v>37</v>
      </c>
      <c r="D559">
        <v>7000</v>
      </c>
      <c r="E559">
        <v>178</v>
      </c>
      <c r="F559">
        <f>[1]!wallScanTrans(B559,G528,H528,I528,L528)+J528</f>
        <v>184.87789890632229</v>
      </c>
      <c r="G559">
        <f t="shared" si="10"/>
        <v>0.26576119868308601</v>
      </c>
    </row>
    <row r="560" spans="1:7">
      <c r="A560">
        <v>30</v>
      </c>
      <c r="B560">
        <v>-164.98</v>
      </c>
      <c r="C560">
        <v>36</v>
      </c>
      <c r="D560">
        <v>7000</v>
      </c>
      <c r="E560">
        <v>177</v>
      </c>
      <c r="F560">
        <f>[1]!wallScanTrans(B560,G528,H528,I528,L528)+J528</f>
        <v>184.87789890632229</v>
      </c>
      <c r="G560">
        <f t="shared" si="10"/>
        <v>0.3506287637188355</v>
      </c>
    </row>
    <row r="561" spans="1:7">
      <c r="A561">
        <v>31</v>
      </c>
      <c r="B561">
        <v>-164.91499999999999</v>
      </c>
      <c r="C561">
        <v>37</v>
      </c>
      <c r="D561">
        <v>7000</v>
      </c>
      <c r="E561">
        <v>183</v>
      </c>
      <c r="F561">
        <f>[1]!wallScanTrans(B561,G528,H528,I528,L528)+J528</f>
        <v>184.87789890632229</v>
      </c>
      <c r="G561">
        <f t="shared" si="10"/>
        <v>1.9270515313477815E-2</v>
      </c>
    </row>
    <row r="562" spans="1:7">
      <c r="A562">
        <v>32</v>
      </c>
      <c r="B562">
        <v>-164.85</v>
      </c>
      <c r="C562">
        <v>37</v>
      </c>
      <c r="D562">
        <v>7000</v>
      </c>
      <c r="E562">
        <v>156</v>
      </c>
      <c r="F562">
        <f>[1]!wallScanTrans(B562,G528,H528,I528,L528)+J528</f>
        <v>184.87789890632229</v>
      </c>
      <c r="G562">
        <f t="shared" si="10"/>
        <v>5.3457246489985248</v>
      </c>
    </row>
    <row r="563" spans="1:7">
      <c r="A563">
        <v>33</v>
      </c>
      <c r="B563">
        <v>-164.785</v>
      </c>
      <c r="C563">
        <v>37</v>
      </c>
      <c r="D563">
        <v>7000</v>
      </c>
      <c r="E563">
        <v>164</v>
      </c>
      <c r="F563">
        <f>[1]!wallScanTrans(B563,G528,H528,I528,L528)+J528</f>
        <v>184.87789890632229</v>
      </c>
      <c r="G563">
        <f t="shared" si="10"/>
        <v>2.65784550452813</v>
      </c>
    </row>
    <row r="564" spans="1:7">
      <c r="A564">
        <v>34</v>
      </c>
      <c r="B564">
        <v>-164.715</v>
      </c>
      <c r="C564">
        <v>36</v>
      </c>
      <c r="D564">
        <v>7000</v>
      </c>
      <c r="E564">
        <v>175</v>
      </c>
      <c r="F564">
        <f>[1]!wallScanTrans(B564,G528,H528,I528,L528)+J528</f>
        <v>184.87789890632229</v>
      </c>
      <c r="G564">
        <f t="shared" si="10"/>
        <v>0.55755935316298866</v>
      </c>
    </row>
    <row r="565" spans="1:7">
      <c r="A565" t="s">
        <v>0</v>
      </c>
    </row>
    <row r="566" spans="1:7">
      <c r="A566" t="s">
        <v>0</v>
      </c>
    </row>
    <row r="567" spans="1:7">
      <c r="A567" t="s">
        <v>0</v>
      </c>
    </row>
    <row r="568" spans="1:7">
      <c r="A568" t="s">
        <v>0</v>
      </c>
    </row>
    <row r="569" spans="1:7">
      <c r="A569" t="s">
        <v>104</v>
      </c>
    </row>
    <row r="570" spans="1:7">
      <c r="A570" t="s">
        <v>65</v>
      </c>
    </row>
    <row r="571" spans="1:7">
      <c r="A571" t="s">
        <v>105</v>
      </c>
    </row>
    <row r="572" spans="1:7">
      <c r="A572" t="s">
        <v>4</v>
      </c>
    </row>
    <row r="573" spans="1:7">
      <c r="A573" t="s">
        <v>5</v>
      </c>
    </row>
    <row r="574" spans="1:7">
      <c r="A574" t="s">
        <v>6</v>
      </c>
    </row>
    <row r="575" spans="1:7">
      <c r="A575" t="s">
        <v>66</v>
      </c>
    </row>
    <row r="576" spans="1:7">
      <c r="A576" t="s">
        <v>77</v>
      </c>
    </row>
    <row r="577" spans="1:12">
      <c r="A577" t="s">
        <v>9</v>
      </c>
    </row>
    <row r="578" spans="1:12">
      <c r="A578" t="s">
        <v>10</v>
      </c>
      <c r="G578" t="s">
        <v>56</v>
      </c>
      <c r="H578" t="s">
        <v>57</v>
      </c>
      <c r="I578" t="s">
        <v>58</v>
      </c>
      <c r="J578" t="s">
        <v>59</v>
      </c>
      <c r="L578" t="s">
        <v>60</v>
      </c>
    </row>
    <row r="579" spans="1:12">
      <c r="A579" t="s">
        <v>11</v>
      </c>
      <c r="G579">
        <v>126.21374708503042</v>
      </c>
      <c r="H579">
        <v>-167.71732117093393</v>
      </c>
      <c r="I579">
        <v>0.25628905636034605</v>
      </c>
      <c r="J579">
        <v>183.57996572099796</v>
      </c>
      <c r="L579">
        <v>90</v>
      </c>
    </row>
    <row r="580" spans="1:12">
      <c r="A580" t="s">
        <v>0</v>
      </c>
    </row>
    <row r="581" spans="1:12">
      <c r="A581" t="s">
        <v>38</v>
      </c>
      <c r="B581" t="s">
        <v>30</v>
      </c>
      <c r="C581" t="s">
        <v>20</v>
      </c>
      <c r="D581" t="s">
        <v>37</v>
      </c>
      <c r="E581" t="s">
        <v>36</v>
      </c>
      <c r="F581" t="s">
        <v>61</v>
      </c>
      <c r="G581" t="s">
        <v>62</v>
      </c>
      <c r="H581" t="s">
        <v>63</v>
      </c>
    </row>
    <row r="582" spans="1:12">
      <c r="A582">
        <v>1</v>
      </c>
      <c r="B582">
        <v>-168.64500000000001</v>
      </c>
      <c r="C582">
        <v>109</v>
      </c>
      <c r="D582">
        <v>21000</v>
      </c>
      <c r="E582">
        <v>197</v>
      </c>
      <c r="F582">
        <f>[1]!wallScanTrans(B582,G579,H579,I579,L579)+J579</f>
        <v>183.57996572099796</v>
      </c>
      <c r="G582">
        <f>(F582-E582)^2/E582</f>
        <v>0.91419959416035412</v>
      </c>
      <c r="H582">
        <f>SUM(G582:G615)/(COUNT(G582:G615)-4)</f>
        <v>2.163433308382976</v>
      </c>
    </row>
    <row r="583" spans="1:12">
      <c r="A583">
        <v>2</v>
      </c>
      <c r="B583">
        <v>-168.57</v>
      </c>
      <c r="C583">
        <v>109</v>
      </c>
      <c r="D583">
        <v>21000</v>
      </c>
      <c r="E583">
        <v>176</v>
      </c>
      <c r="F583">
        <f>[1]!wallScanTrans(B583,G579,H579,I579,L579)+J579</f>
        <v>183.57996572099796</v>
      </c>
      <c r="G583">
        <f t="shared" ref="G583:G615" si="11">(F583-E583)^2/E583</f>
        <v>0.3264538655199099</v>
      </c>
    </row>
    <row r="584" spans="1:12">
      <c r="A584">
        <v>3</v>
      </c>
      <c r="B584">
        <v>-168.51</v>
      </c>
      <c r="C584">
        <v>107</v>
      </c>
      <c r="D584">
        <v>21000</v>
      </c>
      <c r="E584">
        <v>157</v>
      </c>
      <c r="F584">
        <f>[1]!wallScanTrans(B584,G579,H579,I579,L579)+J579</f>
        <v>183.57996572099796</v>
      </c>
      <c r="G584">
        <f t="shared" si="11"/>
        <v>4.4999654632447559</v>
      </c>
    </row>
    <row r="585" spans="1:12">
      <c r="A585">
        <v>4</v>
      </c>
      <c r="B585">
        <v>-168.435</v>
      </c>
      <c r="C585">
        <v>108</v>
      </c>
      <c r="D585">
        <v>21000</v>
      </c>
      <c r="E585">
        <v>220</v>
      </c>
      <c r="F585">
        <f>[1]!wallScanTrans(B585,G579,H579,I579,L579)+J579</f>
        <v>183.57996572099796</v>
      </c>
      <c r="G585">
        <f t="shared" si="11"/>
        <v>6.0291768040167435</v>
      </c>
    </row>
    <row r="586" spans="1:12">
      <c r="A586">
        <v>5</v>
      </c>
      <c r="B586">
        <v>-168.38</v>
      </c>
      <c r="C586">
        <v>107</v>
      </c>
      <c r="D586">
        <v>21000</v>
      </c>
      <c r="E586">
        <v>168</v>
      </c>
      <c r="F586">
        <f>[1]!wallScanTrans(B586,G579,H579,I579,L579)+J579</f>
        <v>183.57996572099796</v>
      </c>
      <c r="G586">
        <f t="shared" si="11"/>
        <v>1.4448531658778068</v>
      </c>
    </row>
    <row r="587" spans="1:12">
      <c r="A587">
        <v>6</v>
      </c>
      <c r="B587">
        <v>-168.315</v>
      </c>
      <c r="C587">
        <v>108</v>
      </c>
      <c r="D587">
        <v>21000</v>
      </c>
      <c r="E587">
        <v>178</v>
      </c>
      <c r="F587">
        <f>[1]!wallScanTrans(B587,G579,H579,I579,L579)+J579</f>
        <v>183.57996572099796</v>
      </c>
      <c r="G587">
        <f t="shared" si="11"/>
        <v>0.17492144633433876</v>
      </c>
    </row>
    <row r="588" spans="1:12">
      <c r="A588">
        <v>7</v>
      </c>
      <c r="B588">
        <v>-168.25</v>
      </c>
      <c r="C588">
        <v>107</v>
      </c>
      <c r="D588">
        <v>21000</v>
      </c>
      <c r="E588">
        <v>185</v>
      </c>
      <c r="F588">
        <f>[1]!wallScanTrans(B588,G579,H579,I579,L579)+J579</f>
        <v>183.57996572099796</v>
      </c>
      <c r="G588">
        <f t="shared" si="11"/>
        <v>1.0899985694815349E-2</v>
      </c>
    </row>
    <row r="589" spans="1:12">
      <c r="A589">
        <v>8</v>
      </c>
      <c r="B589">
        <v>-168.18</v>
      </c>
      <c r="C589">
        <v>109</v>
      </c>
      <c r="D589">
        <v>21000</v>
      </c>
      <c r="E589">
        <v>180</v>
      </c>
      <c r="F589">
        <f>[1]!wallScanTrans(B589,G579,H579,I579,L579)+J579</f>
        <v>183.57996572099796</v>
      </c>
      <c r="G589">
        <f t="shared" si="11"/>
        <v>7.1200858686224749E-2</v>
      </c>
    </row>
    <row r="590" spans="1:12">
      <c r="A590">
        <v>9</v>
      </c>
      <c r="B590">
        <v>-168.12</v>
      </c>
      <c r="C590">
        <v>106</v>
      </c>
      <c r="D590">
        <v>21000</v>
      </c>
      <c r="E590">
        <v>202</v>
      </c>
      <c r="F590">
        <f>[1]!wallScanTrans(B590,G579,H579,I579,L579)+J579</f>
        <v>183.57996572099796</v>
      </c>
      <c r="G590">
        <f t="shared" si="11"/>
        <v>1.6796914001960899</v>
      </c>
    </row>
    <row r="591" spans="1:12">
      <c r="A591">
        <v>10</v>
      </c>
      <c r="B591">
        <v>-168.04499999999999</v>
      </c>
      <c r="C591">
        <v>108</v>
      </c>
      <c r="D591">
        <v>21000</v>
      </c>
      <c r="E591">
        <v>180</v>
      </c>
      <c r="F591">
        <f>[1]!wallScanTrans(B591,G579,H579,I579,L579)+J579</f>
        <v>183.57996572099796</v>
      </c>
      <c r="G591">
        <f t="shared" si="11"/>
        <v>7.1200858686224749E-2</v>
      </c>
    </row>
    <row r="592" spans="1:12">
      <c r="A592">
        <v>11</v>
      </c>
      <c r="B592">
        <v>-167.99</v>
      </c>
      <c r="C592">
        <v>109</v>
      </c>
      <c r="D592">
        <v>21000</v>
      </c>
      <c r="E592">
        <v>184</v>
      </c>
      <c r="F592">
        <f>[1]!wallScanTrans(B592,G579,H579,I579,L579)+J579</f>
        <v>183.57996572099796</v>
      </c>
      <c r="G592">
        <f t="shared" si="11"/>
        <v>9.5885214965631745E-4</v>
      </c>
    </row>
    <row r="593" spans="1:7">
      <c r="A593">
        <v>12</v>
      </c>
      <c r="B593">
        <v>-167.92500000000001</v>
      </c>
      <c r="C593">
        <v>107</v>
      </c>
      <c r="D593">
        <v>21000</v>
      </c>
      <c r="E593">
        <v>193</v>
      </c>
      <c r="F593">
        <f>[1]!wallScanTrans(B593,G579,H579,I579,L579)+J579</f>
        <v>183.57996572099796</v>
      </c>
      <c r="G593">
        <f t="shared" si="11"/>
        <v>0.45977743946929256</v>
      </c>
    </row>
    <row r="594" spans="1:7">
      <c r="A594">
        <v>13</v>
      </c>
      <c r="B594">
        <v>-167.85499999999999</v>
      </c>
      <c r="C594">
        <v>106</v>
      </c>
      <c r="D594">
        <v>21000</v>
      </c>
      <c r="E594">
        <v>176</v>
      </c>
      <c r="F594">
        <f>[1]!wallScanTrans(B594,G579,H579,I579,L579)+J579</f>
        <v>187.22348560917894</v>
      </c>
      <c r="G594">
        <f t="shared" si="11"/>
        <v>0.71571948420140163</v>
      </c>
    </row>
    <row r="595" spans="1:7">
      <c r="A595">
        <v>14</v>
      </c>
      <c r="B595">
        <v>-167.79499999999999</v>
      </c>
      <c r="C595">
        <v>106</v>
      </c>
      <c r="D595">
        <v>21000</v>
      </c>
      <c r="E595">
        <v>229</v>
      </c>
      <c r="F595">
        <f>[1]!wallScanTrans(B595,G579,H579,I579,L579)+J579</f>
        <v>204.18170885079996</v>
      </c>
      <c r="G595">
        <f t="shared" si="11"/>
        <v>2.6897274042203532</v>
      </c>
    </row>
    <row r="596" spans="1:7">
      <c r="A596">
        <v>15</v>
      </c>
      <c r="B596">
        <v>-167.73</v>
      </c>
      <c r="C596">
        <v>104</v>
      </c>
      <c r="D596">
        <v>21000</v>
      </c>
      <c r="E596">
        <v>222</v>
      </c>
      <c r="F596">
        <f>[1]!wallScanTrans(B596,G579,H579,I579,L579)+J579</f>
        <v>238.16552586205546</v>
      </c>
      <c r="G596">
        <f t="shared" si="11"/>
        <v>1.1771361549404682</v>
      </c>
    </row>
    <row r="597" spans="1:7">
      <c r="A597">
        <v>16</v>
      </c>
      <c r="B597">
        <v>-167.65</v>
      </c>
      <c r="C597">
        <v>100</v>
      </c>
      <c r="D597">
        <v>21000</v>
      </c>
      <c r="E597">
        <v>291</v>
      </c>
      <c r="F597">
        <f>[1]!wallScanTrans(B597,G579,H579,I579,L579)+J579</f>
        <v>284.86421686835888</v>
      </c>
      <c r="G597">
        <f t="shared" si="11"/>
        <v>0.12937400219426701</v>
      </c>
    </row>
    <row r="598" spans="1:7">
      <c r="A598">
        <v>17</v>
      </c>
      <c r="B598">
        <v>-167.59</v>
      </c>
      <c r="C598">
        <v>100</v>
      </c>
      <c r="D598">
        <v>21000</v>
      </c>
      <c r="E598">
        <v>312</v>
      </c>
      <c r="F598">
        <f>[1]!wallScanTrans(B598,G579,H579,I579,L579)+J579</f>
        <v>304.2107427294078</v>
      </c>
      <c r="G598">
        <f t="shared" si="11"/>
        <v>0.19446323342138938</v>
      </c>
    </row>
    <row r="599" spans="1:7">
      <c r="A599">
        <v>18</v>
      </c>
      <c r="B599">
        <v>-167.535</v>
      </c>
      <c r="C599">
        <v>99</v>
      </c>
      <c r="D599">
        <v>21000</v>
      </c>
      <c r="E599">
        <v>366</v>
      </c>
      <c r="F599">
        <f>[1]!wallScanTrans(B599,G579,H579,I579,L579)+J579</f>
        <v>309.7937128060284</v>
      </c>
      <c r="G599">
        <f t="shared" si="11"/>
        <v>8.6315484156590614</v>
      </c>
    </row>
    <row r="600" spans="1:7">
      <c r="A600">
        <v>19</v>
      </c>
      <c r="B600">
        <v>-167.47</v>
      </c>
      <c r="C600">
        <v>99</v>
      </c>
      <c r="D600">
        <v>21000</v>
      </c>
      <c r="E600">
        <v>337</v>
      </c>
      <c r="F600">
        <f>[1]!wallScanTrans(B600,G579,H579,I579,L579)+J579</f>
        <v>309.7937128060284</v>
      </c>
      <c r="G600">
        <f t="shared" si="11"/>
        <v>2.1963859432666566</v>
      </c>
    </row>
    <row r="601" spans="1:7">
      <c r="A601">
        <v>20</v>
      </c>
      <c r="B601">
        <v>-167.405</v>
      </c>
      <c r="C601">
        <v>99</v>
      </c>
      <c r="D601">
        <v>21000</v>
      </c>
      <c r="E601">
        <v>361</v>
      </c>
      <c r="F601">
        <f>[1]!wallScanTrans(B601,G579,H579,I579,L579)+J579</f>
        <v>309.7937128060284</v>
      </c>
      <c r="G601">
        <f t="shared" si="11"/>
        <v>7.2633901611952911</v>
      </c>
    </row>
    <row r="602" spans="1:7">
      <c r="A602">
        <v>21</v>
      </c>
      <c r="B602">
        <v>-167.33</v>
      </c>
      <c r="C602">
        <v>99</v>
      </c>
      <c r="D602">
        <v>21000</v>
      </c>
      <c r="E602">
        <v>352</v>
      </c>
      <c r="F602">
        <f>[1]!wallScanTrans(B602,G579,H579,I579,L579)+J579</f>
        <v>309.7937128060284</v>
      </c>
      <c r="G602">
        <f t="shared" si="11"/>
        <v>5.0607121553977601</v>
      </c>
    </row>
    <row r="603" spans="1:7">
      <c r="A603">
        <v>22</v>
      </c>
      <c r="B603">
        <v>-167.27500000000001</v>
      </c>
      <c r="C603">
        <v>98</v>
      </c>
      <c r="D603">
        <v>21000</v>
      </c>
      <c r="E603">
        <v>337</v>
      </c>
      <c r="F603">
        <f>[1]!wallScanTrans(B603,G579,H579,I579,L579)+J579</f>
        <v>309.7937128060284</v>
      </c>
      <c r="G603">
        <f t="shared" si="11"/>
        <v>2.1963859432666566</v>
      </c>
    </row>
    <row r="604" spans="1:7">
      <c r="A604">
        <v>23</v>
      </c>
      <c r="B604">
        <v>-167.21</v>
      </c>
      <c r="C604">
        <v>98</v>
      </c>
      <c r="D604">
        <v>21000</v>
      </c>
      <c r="E604">
        <v>309</v>
      </c>
      <c r="F604">
        <f>[1]!wallScanTrans(B604,G579,H579,I579,L579)+J579</f>
        <v>309.7937128060284</v>
      </c>
      <c r="G604">
        <f t="shared" si="11"/>
        <v>2.0387702862571817E-3</v>
      </c>
    </row>
    <row r="605" spans="1:7">
      <c r="A605">
        <v>24</v>
      </c>
      <c r="B605">
        <v>-167.14</v>
      </c>
      <c r="C605">
        <v>98</v>
      </c>
      <c r="D605">
        <v>21000</v>
      </c>
      <c r="E605">
        <v>313</v>
      </c>
      <c r="F605">
        <f>[1]!wallScanTrans(B605,G579,H579,I579,L579)+J579</f>
        <v>309.7937128060284</v>
      </c>
      <c r="G605">
        <f t="shared" si="11"/>
        <v>3.2844337285068075E-2</v>
      </c>
    </row>
    <row r="606" spans="1:7">
      <c r="A606">
        <v>25</v>
      </c>
      <c r="B606">
        <v>-167.07499999999999</v>
      </c>
      <c r="C606">
        <v>99</v>
      </c>
      <c r="D606">
        <v>21000</v>
      </c>
      <c r="E606">
        <v>313</v>
      </c>
      <c r="F606">
        <f>[1]!wallScanTrans(B606,G579,H579,I579,L579)+J579</f>
        <v>309.7937128060284</v>
      </c>
      <c r="G606">
        <f t="shared" si="11"/>
        <v>3.2844337285068075E-2</v>
      </c>
    </row>
    <row r="607" spans="1:7">
      <c r="A607">
        <v>26</v>
      </c>
      <c r="B607">
        <v>-167.005</v>
      </c>
      <c r="C607">
        <v>98</v>
      </c>
      <c r="D607">
        <v>21000</v>
      </c>
      <c r="E607">
        <v>306</v>
      </c>
      <c r="F607">
        <f>[1]!wallScanTrans(B607,G579,H579,I579,L579)+J579</f>
        <v>309.7937128060284</v>
      </c>
      <c r="G607">
        <f t="shared" si="11"/>
        <v>4.7033519132757655E-2</v>
      </c>
    </row>
    <row r="608" spans="1:7">
      <c r="A608">
        <v>27</v>
      </c>
      <c r="B608">
        <v>-166.94499999999999</v>
      </c>
      <c r="C608">
        <v>99</v>
      </c>
      <c r="D608">
        <v>21000</v>
      </c>
      <c r="E608">
        <v>285</v>
      </c>
      <c r="F608">
        <f>[1]!wallScanTrans(B608,G579,H579,I579,L579)+J579</f>
        <v>309.7937128060284</v>
      </c>
      <c r="G608">
        <f t="shared" si="11"/>
        <v>2.1569410340625139</v>
      </c>
    </row>
    <row r="609" spans="1:7">
      <c r="A609">
        <v>28</v>
      </c>
      <c r="B609">
        <v>-166.88</v>
      </c>
      <c r="C609">
        <v>99</v>
      </c>
      <c r="D609">
        <v>21000</v>
      </c>
      <c r="E609">
        <v>301</v>
      </c>
      <c r="F609">
        <f>[1]!wallScanTrans(B609,G579,H579,I579,L579)+J579</f>
        <v>309.7937128060284</v>
      </c>
      <c r="G609">
        <f t="shared" si="11"/>
        <v>0.25690825553125513</v>
      </c>
    </row>
    <row r="610" spans="1:7">
      <c r="A610">
        <v>29</v>
      </c>
      <c r="B610">
        <v>-166.81</v>
      </c>
      <c r="C610">
        <v>98</v>
      </c>
      <c r="D610">
        <v>21000</v>
      </c>
      <c r="E610">
        <v>262</v>
      </c>
      <c r="F610">
        <f>[1]!wallScanTrans(B610,G579,H579,I579,L579)+J579</f>
        <v>309.7937128060284</v>
      </c>
      <c r="G610">
        <f t="shared" si="11"/>
        <v>8.718469403760011</v>
      </c>
    </row>
    <row r="611" spans="1:7">
      <c r="A611">
        <v>30</v>
      </c>
      <c r="B611">
        <v>-166.74</v>
      </c>
      <c r="C611">
        <v>99</v>
      </c>
      <c r="D611">
        <v>21000</v>
      </c>
      <c r="E611">
        <v>276</v>
      </c>
      <c r="F611">
        <f>[1]!wallScanTrans(B611,G579,H579,I579,L579)+J579</f>
        <v>309.7937128060284</v>
      </c>
      <c r="G611">
        <f t="shared" si="11"/>
        <v>4.1377355986098827</v>
      </c>
    </row>
    <row r="612" spans="1:7">
      <c r="A612">
        <v>31</v>
      </c>
      <c r="B612">
        <v>-166.67500000000001</v>
      </c>
      <c r="C612">
        <v>98</v>
      </c>
      <c r="D612">
        <v>21000</v>
      </c>
      <c r="E612">
        <v>307</v>
      </c>
      <c r="F612">
        <f>[1]!wallScanTrans(B612,G579,H579,I579,L579)+J579</f>
        <v>309.7937128060284</v>
      </c>
      <c r="G612">
        <f t="shared" si="11"/>
        <v>2.5422903070250979E-2</v>
      </c>
    </row>
    <row r="613" spans="1:7">
      <c r="A613">
        <v>32</v>
      </c>
      <c r="B613">
        <v>-166.62</v>
      </c>
      <c r="C613">
        <v>100</v>
      </c>
      <c r="D613">
        <v>21000</v>
      </c>
      <c r="E613">
        <v>283</v>
      </c>
      <c r="F613">
        <f>[1]!wallScanTrans(B613,G579,H579,I579,L579)+J579</f>
        <v>309.7937128060284</v>
      </c>
      <c r="G613">
        <f t="shared" si="11"/>
        <v>2.5367598796181272</v>
      </c>
    </row>
    <row r="614" spans="1:7">
      <c r="A614">
        <v>33</v>
      </c>
      <c r="B614">
        <v>-166.56</v>
      </c>
      <c r="C614">
        <v>97</v>
      </c>
      <c r="D614">
        <v>21000</v>
      </c>
      <c r="E614">
        <v>297</v>
      </c>
      <c r="F614">
        <f>[1]!wallScanTrans(B614,G579,H579,I579,L579)+J579</f>
        <v>309.7937128060284</v>
      </c>
      <c r="G614">
        <f t="shared" si="11"/>
        <v>0.55110803825971366</v>
      </c>
    </row>
    <row r="615" spans="1:7">
      <c r="A615">
        <v>34</v>
      </c>
      <c r="B615">
        <v>-166.495</v>
      </c>
      <c r="C615">
        <v>99</v>
      </c>
      <c r="D615">
        <v>21000</v>
      </c>
      <c r="E615">
        <v>298</v>
      </c>
      <c r="F615">
        <f>[1]!wallScanTrans(B615,G579,H579,I579,L579)+J579</f>
        <v>309.7937128060284</v>
      </c>
      <c r="G615">
        <f t="shared" si="11"/>
        <v>0.46675054278885292</v>
      </c>
    </row>
    <row r="616" spans="1:7">
      <c r="A616" t="s">
        <v>0</v>
      </c>
    </row>
    <row r="617" spans="1:7">
      <c r="A617" t="s">
        <v>0</v>
      </c>
    </row>
    <row r="618" spans="1:7">
      <c r="A618" t="s">
        <v>0</v>
      </c>
    </row>
    <row r="619" spans="1:7">
      <c r="A619" t="s">
        <v>0</v>
      </c>
    </row>
    <row r="620" spans="1:7">
      <c r="A620" t="s">
        <v>106</v>
      </c>
    </row>
    <row r="621" spans="1:7">
      <c r="A621" t="s">
        <v>65</v>
      </c>
    </row>
    <row r="622" spans="1:7">
      <c r="A622" t="s">
        <v>105</v>
      </c>
    </row>
    <row r="623" spans="1:7">
      <c r="A623" t="s">
        <v>4</v>
      </c>
    </row>
    <row r="624" spans="1:7">
      <c r="A624" t="s">
        <v>5</v>
      </c>
    </row>
    <row r="625" spans="1:5">
      <c r="A625" t="s">
        <v>6</v>
      </c>
    </row>
    <row r="626" spans="1:5">
      <c r="A626" t="s">
        <v>66</v>
      </c>
    </row>
    <row r="627" spans="1:5">
      <c r="A627" t="s">
        <v>77</v>
      </c>
    </row>
    <row r="628" spans="1:5">
      <c r="A628" t="s">
        <v>9</v>
      </c>
    </row>
    <row r="629" spans="1:5">
      <c r="A629" t="s">
        <v>10</v>
      </c>
    </row>
    <row r="630" spans="1:5">
      <c r="A630" t="s">
        <v>11</v>
      </c>
    </row>
    <row r="631" spans="1:5">
      <c r="A631" t="s">
        <v>0</v>
      </c>
    </row>
    <row r="632" spans="1:5">
      <c r="A632" t="s">
        <v>38</v>
      </c>
      <c r="B632" t="s">
        <v>30</v>
      </c>
      <c r="C632" t="s">
        <v>20</v>
      </c>
      <c r="D632" t="s">
        <v>37</v>
      </c>
      <c r="E632" t="s">
        <v>36</v>
      </c>
    </row>
    <row r="633" spans="1:5">
      <c r="A633">
        <v>1</v>
      </c>
      <c r="B633">
        <v>-168.63499999999999</v>
      </c>
      <c r="C633">
        <v>110</v>
      </c>
      <c r="D633">
        <v>21000</v>
      </c>
      <c r="E633">
        <v>174</v>
      </c>
    </row>
    <row r="634" spans="1:5">
      <c r="A634">
        <v>2</v>
      </c>
      <c r="B634">
        <v>-168.57</v>
      </c>
      <c r="C634">
        <v>109</v>
      </c>
      <c r="D634">
        <v>21000</v>
      </c>
      <c r="E634">
        <v>198</v>
      </c>
    </row>
    <row r="635" spans="1:5">
      <c r="A635" t="s">
        <v>0</v>
      </c>
    </row>
    <row r="636" spans="1:5">
      <c r="A636" t="s">
        <v>0</v>
      </c>
    </row>
    <row r="637" spans="1:5">
      <c r="A637" t="s">
        <v>0</v>
      </c>
    </row>
    <row r="638" spans="1:5">
      <c r="A638" t="s">
        <v>0</v>
      </c>
    </row>
    <row r="639" spans="1:5">
      <c r="A639" t="s">
        <v>107</v>
      </c>
    </row>
    <row r="640" spans="1:5">
      <c r="A640" t="s">
        <v>65</v>
      </c>
    </row>
    <row r="641" spans="1:12">
      <c r="A641" t="s">
        <v>3</v>
      </c>
    </row>
    <row r="642" spans="1:12">
      <c r="A642" t="s">
        <v>4</v>
      </c>
    </row>
    <row r="643" spans="1:12">
      <c r="A643" t="s">
        <v>5</v>
      </c>
    </row>
    <row r="644" spans="1:12">
      <c r="A644" t="s">
        <v>6</v>
      </c>
    </row>
    <row r="645" spans="1:12">
      <c r="A645" t="s">
        <v>66</v>
      </c>
    </row>
    <row r="646" spans="1:12">
      <c r="A646" t="s">
        <v>108</v>
      </c>
    </row>
    <row r="647" spans="1:12">
      <c r="A647" t="s">
        <v>9</v>
      </c>
    </row>
    <row r="648" spans="1:12">
      <c r="A648" t="s">
        <v>10</v>
      </c>
      <c r="G648" t="s">
        <v>56</v>
      </c>
      <c r="H648" t="s">
        <v>57</v>
      </c>
      <c r="I648" t="s">
        <v>58</v>
      </c>
      <c r="J648" t="s">
        <v>59</v>
      </c>
      <c r="L648" t="s">
        <v>60</v>
      </c>
    </row>
    <row r="649" spans="1:12">
      <c r="A649" t="s">
        <v>11</v>
      </c>
      <c r="G649">
        <v>110.53904271044779</v>
      </c>
      <c r="H649">
        <v>-167.21867741885771</v>
      </c>
      <c r="I649">
        <v>0.3</v>
      </c>
      <c r="J649">
        <v>61.290478126442963</v>
      </c>
      <c r="L649">
        <v>90</v>
      </c>
    </row>
    <row r="650" spans="1:12">
      <c r="A650" t="s">
        <v>0</v>
      </c>
    </row>
    <row r="651" spans="1:12">
      <c r="A651" t="s">
        <v>38</v>
      </c>
      <c r="B651" t="s">
        <v>30</v>
      </c>
      <c r="C651" t="s">
        <v>20</v>
      </c>
      <c r="D651" t="s">
        <v>37</v>
      </c>
      <c r="E651" t="s">
        <v>36</v>
      </c>
      <c r="F651" t="s">
        <v>61</v>
      </c>
      <c r="G651" t="s">
        <v>62</v>
      </c>
      <c r="H651" t="s">
        <v>63</v>
      </c>
    </row>
    <row r="652" spans="1:12">
      <c r="A652">
        <v>1</v>
      </c>
      <c r="B652">
        <v>-168.27500000000001</v>
      </c>
      <c r="C652">
        <v>36</v>
      </c>
      <c r="D652">
        <v>7000</v>
      </c>
      <c r="E652">
        <v>77</v>
      </c>
      <c r="F652">
        <f>[1]!wallScanTrans(B652,G649,H649,I649,L649)+J649</f>
        <v>61.290478126442963</v>
      </c>
      <c r="G652">
        <f>(F652-E652)^2/E652</f>
        <v>3.2050529544904807</v>
      </c>
      <c r="H652">
        <f>SUM(G652:G685)/(COUNT(G652:G685)-4)</f>
        <v>1.9215234059444422</v>
      </c>
    </row>
    <row r="653" spans="1:12">
      <c r="A653">
        <v>2</v>
      </c>
      <c r="B653">
        <v>-168.2</v>
      </c>
      <c r="C653">
        <v>36</v>
      </c>
      <c r="D653">
        <v>7000</v>
      </c>
      <c r="E653">
        <v>46</v>
      </c>
      <c r="F653">
        <f>[1]!wallScanTrans(B653,G649,H649,I649,L649)+J649</f>
        <v>61.290478126442963</v>
      </c>
      <c r="G653">
        <f t="shared" ref="G653:G685" si="12">(F653-E653)^2/E653</f>
        <v>5.0825808985919716</v>
      </c>
    </row>
    <row r="654" spans="1:12">
      <c r="A654">
        <v>3</v>
      </c>
      <c r="B654">
        <v>-168.13</v>
      </c>
      <c r="C654">
        <v>35</v>
      </c>
      <c r="D654">
        <v>7000</v>
      </c>
      <c r="E654">
        <v>55</v>
      </c>
      <c r="F654">
        <f>[1]!wallScanTrans(B654,G649,H649,I649,L649)+J649</f>
        <v>61.290478126442963</v>
      </c>
      <c r="G654">
        <f t="shared" si="12"/>
        <v>0.71945663744104305</v>
      </c>
    </row>
    <row r="655" spans="1:12">
      <c r="A655">
        <v>4</v>
      </c>
      <c r="B655">
        <v>-168.07</v>
      </c>
      <c r="C655">
        <v>37</v>
      </c>
      <c r="D655">
        <v>7000</v>
      </c>
      <c r="E655">
        <v>62</v>
      </c>
      <c r="F655">
        <f>[1]!wallScanTrans(B655,G649,H649,I649,L649)+J649</f>
        <v>61.290478126442963</v>
      </c>
      <c r="G655">
        <f t="shared" si="12"/>
        <v>8.1196982105788389E-3</v>
      </c>
    </row>
    <row r="656" spans="1:12">
      <c r="A656">
        <v>5</v>
      </c>
      <c r="B656">
        <v>-168.005</v>
      </c>
      <c r="C656">
        <v>37</v>
      </c>
      <c r="D656">
        <v>7000</v>
      </c>
      <c r="E656">
        <v>62</v>
      </c>
      <c r="F656">
        <f>[1]!wallScanTrans(B656,G649,H649,I649,L649)+J649</f>
        <v>61.290478126442963</v>
      </c>
      <c r="G656">
        <f t="shared" si="12"/>
        <v>8.1196982105788389E-3</v>
      </c>
    </row>
    <row r="657" spans="1:7">
      <c r="A657">
        <v>6</v>
      </c>
      <c r="B657">
        <v>-167.95500000000001</v>
      </c>
      <c r="C657">
        <v>36</v>
      </c>
      <c r="D657">
        <v>7000</v>
      </c>
      <c r="E657">
        <v>63</v>
      </c>
      <c r="F657">
        <f>[1]!wallScanTrans(B657,G649,H649,I649,L649)+J649</f>
        <v>61.290478126442963</v>
      </c>
      <c r="G657">
        <f t="shared" si="12"/>
        <v>4.6388333907459715E-2</v>
      </c>
    </row>
    <row r="658" spans="1:7">
      <c r="A658">
        <v>7</v>
      </c>
      <c r="B658">
        <v>-167.88</v>
      </c>
      <c r="C658">
        <v>37</v>
      </c>
      <c r="D658">
        <v>7000</v>
      </c>
      <c r="E658">
        <v>70</v>
      </c>
      <c r="F658">
        <f>[1]!wallScanTrans(B658,G649,H649,I649,L649)+J649</f>
        <v>61.290478126442963</v>
      </c>
      <c r="G658">
        <f t="shared" si="12"/>
        <v>1.0836538752281213</v>
      </c>
    </row>
    <row r="659" spans="1:7">
      <c r="A659">
        <v>8</v>
      </c>
      <c r="B659">
        <v>-167.815</v>
      </c>
      <c r="C659">
        <v>37</v>
      </c>
      <c r="D659">
        <v>7000</v>
      </c>
      <c r="E659">
        <v>57</v>
      </c>
      <c r="F659">
        <f>[1]!wallScanTrans(B659,G649,H649,I649,L649)+J649</f>
        <v>61.290478126442963</v>
      </c>
      <c r="G659">
        <f t="shared" si="12"/>
        <v>0.32295092199097397</v>
      </c>
    </row>
    <row r="660" spans="1:7">
      <c r="A660">
        <v>9</v>
      </c>
      <c r="B660">
        <v>-167.745</v>
      </c>
      <c r="C660">
        <v>36</v>
      </c>
      <c r="D660">
        <v>7000</v>
      </c>
      <c r="E660">
        <v>69</v>
      </c>
      <c r="F660">
        <f>[1]!wallScanTrans(B660,G649,H649,I649,L649)+J649</f>
        <v>61.290478126442963</v>
      </c>
      <c r="G660">
        <f t="shared" si="12"/>
        <v>0.86140184809933917</v>
      </c>
    </row>
    <row r="661" spans="1:7">
      <c r="A661">
        <v>10</v>
      </c>
      <c r="B661">
        <v>-167.68</v>
      </c>
      <c r="C661">
        <v>36</v>
      </c>
      <c r="D661">
        <v>7000</v>
      </c>
      <c r="E661">
        <v>48</v>
      </c>
      <c r="F661">
        <f>[1]!wallScanTrans(B661,G649,H649,I649,L649)+J649</f>
        <v>61.290478126442963</v>
      </c>
      <c r="G661">
        <f t="shared" si="12"/>
        <v>3.6799335172803929</v>
      </c>
    </row>
    <row r="662" spans="1:7">
      <c r="A662">
        <v>11</v>
      </c>
      <c r="B662">
        <v>-167.625</v>
      </c>
      <c r="C662">
        <v>37</v>
      </c>
      <c r="D662">
        <v>7000</v>
      </c>
      <c r="E662">
        <v>78</v>
      </c>
      <c r="F662">
        <f>[1]!wallScanTrans(B662,G649,H649,I649,L649)+J649</f>
        <v>61.290478126442963</v>
      </c>
      <c r="G662">
        <f t="shared" si="12"/>
        <v>3.579591297985655</v>
      </c>
    </row>
    <row r="663" spans="1:7">
      <c r="A663">
        <v>12</v>
      </c>
      <c r="B663">
        <v>-167.56</v>
      </c>
      <c r="C663">
        <v>36</v>
      </c>
      <c r="D663">
        <v>7000</v>
      </c>
      <c r="E663">
        <v>61</v>
      </c>
      <c r="F663">
        <f>[1]!wallScanTrans(B663,G649,H649,I649,L649)+J649</f>
        <v>61.290478126442963</v>
      </c>
      <c r="G663">
        <f t="shared" si="12"/>
        <v>1.3832383924887541E-3</v>
      </c>
    </row>
    <row r="664" spans="1:7">
      <c r="A664">
        <v>13</v>
      </c>
      <c r="B664">
        <v>-167.495</v>
      </c>
      <c r="C664">
        <v>36</v>
      </c>
      <c r="D664">
        <v>7000</v>
      </c>
      <c r="E664">
        <v>60</v>
      </c>
      <c r="F664">
        <f>[1]!wallScanTrans(B664,G649,H649,I649,L649)+J649</f>
        <v>61.290478126442963</v>
      </c>
      <c r="G664">
        <f t="shared" si="12"/>
        <v>2.7755563247129002E-2</v>
      </c>
    </row>
    <row r="665" spans="1:7">
      <c r="A665">
        <v>14</v>
      </c>
      <c r="B665">
        <v>-167.42</v>
      </c>
      <c r="C665">
        <v>37</v>
      </c>
      <c r="D665">
        <v>7000</v>
      </c>
      <c r="E665">
        <v>59</v>
      </c>
      <c r="F665">
        <f>[1]!wallScanTrans(B665,G649,H649,I649,L649)+J649</f>
        <v>61.433987623965677</v>
      </c>
      <c r="G665">
        <f t="shared" si="12"/>
        <v>0.10041179243420482</v>
      </c>
    </row>
    <row r="666" spans="1:7">
      <c r="A666">
        <v>15</v>
      </c>
      <c r="B666">
        <v>-167.35499999999999</v>
      </c>
      <c r="C666">
        <v>37</v>
      </c>
      <c r="D666">
        <v>7000</v>
      </c>
      <c r="E666">
        <v>76</v>
      </c>
      <c r="F666">
        <f>[1]!wallScanTrans(B666,G649,H649,I649,L649)+J649</f>
        <v>68.349100015656916</v>
      </c>
      <c r="G666">
        <f t="shared" si="12"/>
        <v>0.77021408645290801</v>
      </c>
    </row>
    <row r="667" spans="1:7">
      <c r="A667">
        <v>16</v>
      </c>
      <c r="B667">
        <v>-167.29</v>
      </c>
      <c r="C667">
        <v>37</v>
      </c>
      <c r="D667">
        <v>7000</v>
      </c>
      <c r="E667">
        <v>97</v>
      </c>
      <c r="F667">
        <f>[1]!wallScanTrans(B667,G649,H649,I649,L649)+J649</f>
        <v>85.642600308401441</v>
      </c>
      <c r="G667">
        <f t="shared" si="12"/>
        <v>1.3297992552033304</v>
      </c>
    </row>
    <row r="668" spans="1:7">
      <c r="A668">
        <v>17</v>
      </c>
      <c r="B668">
        <v>-167.23500000000001</v>
      </c>
      <c r="C668">
        <v>37</v>
      </c>
      <c r="D668">
        <v>7000</v>
      </c>
      <c r="E668">
        <v>114</v>
      </c>
      <c r="F668">
        <f>[1]!wallScanTrans(B668,G649,H649,I649,L649)+J649</f>
        <v>108.38175856165532</v>
      </c>
      <c r="G668">
        <f t="shared" si="12"/>
        <v>0.27688277946959056</v>
      </c>
    </row>
    <row r="669" spans="1:7">
      <c r="A669">
        <v>18</v>
      </c>
      <c r="B669">
        <v>-167.17</v>
      </c>
      <c r="C669">
        <v>37</v>
      </c>
      <c r="D669">
        <v>7000</v>
      </c>
      <c r="E669">
        <v>125</v>
      </c>
      <c r="F669">
        <f>[1]!wallScanTrans(B669,G649,H649,I649,L649)+J649</f>
        <v>139.01488668961625</v>
      </c>
      <c r="G669">
        <f t="shared" si="12"/>
        <v>1.5713363913822613</v>
      </c>
    </row>
    <row r="670" spans="1:7">
      <c r="A670">
        <v>19</v>
      </c>
      <c r="B670">
        <v>-167.1</v>
      </c>
      <c r="C670">
        <v>36</v>
      </c>
      <c r="D670">
        <v>7000</v>
      </c>
      <c r="E670">
        <v>135</v>
      </c>
      <c r="F670">
        <f>[1]!wallScanTrans(B670,G649,H649,I649,L649)+J649</f>
        <v>161.10260927619692</v>
      </c>
      <c r="G670">
        <f t="shared" si="12"/>
        <v>5.0470089705614907</v>
      </c>
    </row>
    <row r="671" spans="1:7">
      <c r="A671">
        <v>20</v>
      </c>
      <c r="B671">
        <v>-167.03</v>
      </c>
      <c r="C671">
        <v>37</v>
      </c>
      <c r="D671">
        <v>7000</v>
      </c>
      <c r="E671">
        <v>196</v>
      </c>
      <c r="F671">
        <f>[1]!wallScanTrans(B671,G649,H649,I649,L649)+J649</f>
        <v>171.15385832072917</v>
      </c>
      <c r="G671">
        <f t="shared" si="12"/>
        <v>3.1496467160530566</v>
      </c>
    </row>
    <row r="672" spans="1:7">
      <c r="A672">
        <v>21</v>
      </c>
      <c r="B672">
        <v>-166.965</v>
      </c>
      <c r="C672">
        <v>37</v>
      </c>
      <c r="D672">
        <v>7000</v>
      </c>
      <c r="E672">
        <v>215</v>
      </c>
      <c r="F672">
        <f>[1]!wallScanTrans(B672,G649,H649,I649,L649)+J649</f>
        <v>171.82952083689077</v>
      </c>
      <c r="G672">
        <f t="shared" si="12"/>
        <v>8.6683268426625517</v>
      </c>
    </row>
    <row r="673" spans="1:7">
      <c r="A673">
        <v>22</v>
      </c>
      <c r="B673">
        <v>-166.89500000000001</v>
      </c>
      <c r="C673">
        <v>37</v>
      </c>
      <c r="D673">
        <v>7000</v>
      </c>
      <c r="E673">
        <v>163</v>
      </c>
      <c r="F673">
        <f>[1]!wallScanTrans(B673,G649,H649,I649,L649)+J649</f>
        <v>171.82952083689077</v>
      </c>
      <c r="G673">
        <f t="shared" si="12"/>
        <v>0.47828489698827115</v>
      </c>
    </row>
    <row r="674" spans="1:7">
      <c r="A674">
        <v>23</v>
      </c>
      <c r="B674">
        <v>-166.84</v>
      </c>
      <c r="C674">
        <v>37</v>
      </c>
      <c r="D674">
        <v>7000</v>
      </c>
      <c r="E674">
        <v>179</v>
      </c>
      <c r="F674">
        <f>[1]!wallScanTrans(B674,G649,H649,I649,L649)+J649</f>
        <v>171.82952083689077</v>
      </c>
      <c r="G674">
        <f t="shared" si="12"/>
        <v>0.2872389465284006</v>
      </c>
    </row>
    <row r="675" spans="1:7">
      <c r="A675">
        <v>24</v>
      </c>
      <c r="B675">
        <v>-166.78</v>
      </c>
      <c r="C675">
        <v>36</v>
      </c>
      <c r="D675">
        <v>7000</v>
      </c>
      <c r="E675">
        <v>197</v>
      </c>
      <c r="F675">
        <f>[1]!wallScanTrans(B675,G649,H649,I649,L649)+J649</f>
        <v>171.82952083689077</v>
      </c>
      <c r="G675">
        <f t="shared" si="12"/>
        <v>3.2160051842665798</v>
      </c>
    </row>
    <row r="676" spans="1:7">
      <c r="A676">
        <v>25</v>
      </c>
      <c r="B676">
        <v>-166.715</v>
      </c>
      <c r="C676">
        <v>36</v>
      </c>
      <c r="D676">
        <v>7000</v>
      </c>
      <c r="E676">
        <v>151</v>
      </c>
      <c r="F676">
        <f>[1]!wallScanTrans(B676,G649,H649,I649,L649)+J649</f>
        <v>171.82952083689077</v>
      </c>
      <c r="G676">
        <f t="shared" si="12"/>
        <v>2.8733042271156726</v>
      </c>
    </row>
    <row r="677" spans="1:7">
      <c r="A677">
        <v>26</v>
      </c>
      <c r="B677">
        <v>-166.64</v>
      </c>
      <c r="C677">
        <v>36</v>
      </c>
      <c r="D677">
        <v>7000</v>
      </c>
      <c r="E677">
        <v>169</v>
      </c>
      <c r="F677">
        <f>[1]!wallScanTrans(B677,G649,H649,I649,L649)+J649</f>
        <v>171.82952083689077</v>
      </c>
      <c r="G677">
        <f t="shared" si="12"/>
        <v>4.737389447573382E-2</v>
      </c>
    </row>
    <row r="678" spans="1:7">
      <c r="A678">
        <v>27</v>
      </c>
      <c r="B678">
        <v>-166.57</v>
      </c>
      <c r="C678">
        <v>36</v>
      </c>
      <c r="D678">
        <v>7000</v>
      </c>
      <c r="E678">
        <v>193</v>
      </c>
      <c r="F678">
        <f>[1]!wallScanTrans(B678,G649,H649,I649,L649)+J649</f>
        <v>171.82952083689077</v>
      </c>
      <c r="G678">
        <f t="shared" si="12"/>
        <v>2.3222237719981464</v>
      </c>
    </row>
    <row r="679" spans="1:7">
      <c r="A679">
        <v>28</v>
      </c>
      <c r="B679">
        <v>-166.505</v>
      </c>
      <c r="C679">
        <v>36</v>
      </c>
      <c r="D679">
        <v>7000</v>
      </c>
      <c r="E679">
        <v>162</v>
      </c>
      <c r="F679">
        <f>[1]!wallScanTrans(B679,G649,H649,I649,L649)+J649</f>
        <v>171.82952083689077</v>
      </c>
      <c r="G679">
        <f t="shared" si="12"/>
        <v>0.59641654248685017</v>
      </c>
    </row>
    <row r="680" spans="1:7">
      <c r="A680">
        <v>29</v>
      </c>
      <c r="B680">
        <v>-166.44499999999999</v>
      </c>
      <c r="C680">
        <v>36</v>
      </c>
      <c r="D680">
        <v>7000</v>
      </c>
      <c r="E680">
        <v>170</v>
      </c>
      <c r="F680">
        <f>[1]!wallScanTrans(B680,G649,H649,I649,L649)+J649</f>
        <v>171.82952083689077</v>
      </c>
      <c r="G680">
        <f t="shared" si="12"/>
        <v>1.9689097015396975E-2</v>
      </c>
    </row>
    <row r="681" spans="1:7">
      <c r="A681">
        <v>30</v>
      </c>
      <c r="B681">
        <v>-166.39</v>
      </c>
      <c r="C681">
        <v>37</v>
      </c>
      <c r="D681">
        <v>7000</v>
      </c>
      <c r="E681">
        <v>191</v>
      </c>
      <c r="F681">
        <f>[1]!wallScanTrans(B681,G649,H649,I649,L649)+J649</f>
        <v>171.82952083689077</v>
      </c>
      <c r="G681">
        <f t="shared" si="12"/>
        <v>1.9241218394932216</v>
      </c>
    </row>
    <row r="682" spans="1:7">
      <c r="A682">
        <v>31</v>
      </c>
      <c r="B682">
        <v>-166.32</v>
      </c>
      <c r="C682">
        <v>35</v>
      </c>
      <c r="D682">
        <v>7000</v>
      </c>
      <c r="E682">
        <v>164</v>
      </c>
      <c r="F682">
        <f>[1]!wallScanTrans(B682,G649,H649,I649,L649)+J649</f>
        <v>171.82952083689077</v>
      </c>
      <c r="G682">
        <f t="shared" si="12"/>
        <v>0.37378900326406506</v>
      </c>
    </row>
    <row r="683" spans="1:7">
      <c r="A683">
        <v>32</v>
      </c>
      <c r="B683">
        <v>-166.255</v>
      </c>
      <c r="C683">
        <v>36</v>
      </c>
      <c r="D683">
        <v>7000</v>
      </c>
      <c r="E683">
        <v>177</v>
      </c>
      <c r="F683">
        <f>[1]!wallScanTrans(B683,G649,H649,I649,L649)+J649</f>
        <v>171.82952083689077</v>
      </c>
      <c r="G683">
        <f t="shared" si="12"/>
        <v>0.15103872754885184</v>
      </c>
    </row>
    <row r="684" spans="1:7">
      <c r="A684">
        <v>33</v>
      </c>
      <c r="B684">
        <v>-166.19</v>
      </c>
      <c r="C684">
        <v>36</v>
      </c>
      <c r="D684">
        <v>7000</v>
      </c>
      <c r="E684">
        <v>171</v>
      </c>
      <c r="F684">
        <f>[1]!wallScanTrans(B684,G649,H649,I649,L649)+J649</f>
        <v>171.82952083689077</v>
      </c>
      <c r="G684">
        <f t="shared" si="12"/>
        <v>4.0240047885143591E-3</v>
      </c>
    </row>
    <row r="685" spans="1:7">
      <c r="A685">
        <v>34</v>
      </c>
      <c r="B685">
        <v>-166.11500000000001</v>
      </c>
      <c r="C685">
        <v>36</v>
      </c>
      <c r="D685">
        <v>7000</v>
      </c>
      <c r="E685">
        <v>143</v>
      </c>
      <c r="F685">
        <f>[1]!wallScanTrans(B685,G649,H649,I649,L649)+J649</f>
        <v>171.82952083689077</v>
      </c>
      <c r="G685">
        <f t="shared" si="12"/>
        <v>5.8121767250679639</v>
      </c>
    </row>
    <row r="686" spans="1:7">
      <c r="A686" t="s">
        <v>0</v>
      </c>
    </row>
    <row r="687" spans="1:7">
      <c r="A687" t="s">
        <v>0</v>
      </c>
    </row>
    <row r="688" spans="1:7">
      <c r="A688" t="s">
        <v>0</v>
      </c>
    </row>
    <row r="689" spans="1:12">
      <c r="A689" t="s">
        <v>0</v>
      </c>
    </row>
    <row r="690" spans="1:12">
      <c r="A690" t="s">
        <v>111</v>
      </c>
    </row>
    <row r="691" spans="1:12">
      <c r="A691" t="s">
        <v>65</v>
      </c>
    </row>
    <row r="692" spans="1:12">
      <c r="A692" t="s">
        <v>3</v>
      </c>
    </row>
    <row r="693" spans="1:12">
      <c r="A693" t="s">
        <v>4</v>
      </c>
    </row>
    <row r="694" spans="1:12">
      <c r="A694" t="s">
        <v>5</v>
      </c>
    </row>
    <row r="695" spans="1:12">
      <c r="A695" t="s">
        <v>6</v>
      </c>
    </row>
    <row r="696" spans="1:12">
      <c r="A696" t="s">
        <v>66</v>
      </c>
    </row>
    <row r="697" spans="1:12">
      <c r="A697" t="s">
        <v>67</v>
      </c>
    </row>
    <row r="698" spans="1:12">
      <c r="A698" t="s">
        <v>9</v>
      </c>
    </row>
    <row r="699" spans="1:12">
      <c r="A699" t="s">
        <v>10</v>
      </c>
      <c r="G699" t="s">
        <v>56</v>
      </c>
      <c r="H699" t="s">
        <v>57</v>
      </c>
      <c r="I699" t="s">
        <v>58</v>
      </c>
      <c r="J699" t="s">
        <v>59</v>
      </c>
      <c r="L699" t="s">
        <v>60</v>
      </c>
    </row>
    <row r="700" spans="1:12">
      <c r="A700" t="s">
        <v>11</v>
      </c>
      <c r="G700">
        <v>119.53702330674371</v>
      </c>
      <c r="H700">
        <v>-166.77536459643522</v>
      </c>
      <c r="I700">
        <v>0.3</v>
      </c>
      <c r="J700">
        <v>61.700403384221566</v>
      </c>
      <c r="L700">
        <v>90</v>
      </c>
    </row>
    <row r="701" spans="1:12">
      <c r="A701" t="s">
        <v>0</v>
      </c>
    </row>
    <row r="702" spans="1:12">
      <c r="A702" t="s">
        <v>38</v>
      </c>
      <c r="B702" t="s">
        <v>30</v>
      </c>
      <c r="C702" t="s">
        <v>20</v>
      </c>
      <c r="D702" t="s">
        <v>37</v>
      </c>
      <c r="E702" t="s">
        <v>36</v>
      </c>
      <c r="F702" t="s">
        <v>61</v>
      </c>
      <c r="G702" t="s">
        <v>62</v>
      </c>
      <c r="H702" t="s">
        <v>63</v>
      </c>
    </row>
    <row r="703" spans="1:12">
      <c r="A703">
        <v>1</v>
      </c>
      <c r="B703">
        <v>-167.98</v>
      </c>
      <c r="C703">
        <v>37</v>
      </c>
      <c r="D703">
        <v>7000</v>
      </c>
      <c r="E703">
        <v>64</v>
      </c>
      <c r="F703">
        <f>[1]!wallScanTrans(B703,G700,H700,I700,L700)+J700</f>
        <v>61.700403384221566</v>
      </c>
      <c r="G703">
        <f>(F703-E703)^2/E703</f>
        <v>8.2627259301556649E-2</v>
      </c>
      <c r="H703">
        <f>SUM(G703:G736)/(COUNT(G703:G736)-4)</f>
        <v>1.3794432008493891</v>
      </c>
    </row>
    <row r="704" spans="1:12">
      <c r="A704">
        <v>2</v>
      </c>
      <c r="B704">
        <v>-167.905</v>
      </c>
      <c r="C704">
        <v>36</v>
      </c>
      <c r="D704">
        <v>7000</v>
      </c>
      <c r="E704">
        <v>61</v>
      </c>
      <c r="F704">
        <f>[1]!wallScanTrans(B704,G700,H700,I700,L700)+J700</f>
        <v>61.700403384221566</v>
      </c>
      <c r="G704">
        <f t="shared" ref="G704:G736" si="13">(F704-E704)^2/E704</f>
        <v>8.0420475512954573E-3</v>
      </c>
    </row>
    <row r="705" spans="1:7">
      <c r="A705">
        <v>3</v>
      </c>
      <c r="B705">
        <v>-167.84</v>
      </c>
      <c r="C705">
        <v>36</v>
      </c>
      <c r="D705">
        <v>7000</v>
      </c>
      <c r="E705">
        <v>65</v>
      </c>
      <c r="F705">
        <f>[1]!wallScanTrans(B705,G700,H700,I700,L700)+J700</f>
        <v>61.700403384221566</v>
      </c>
      <c r="G705">
        <f t="shared" si="13"/>
        <v>0.16749750502856142</v>
      </c>
    </row>
    <row r="706" spans="1:7">
      <c r="A706">
        <v>4</v>
      </c>
      <c r="B706">
        <v>-167.77500000000001</v>
      </c>
      <c r="C706">
        <v>36</v>
      </c>
      <c r="D706">
        <v>7000</v>
      </c>
      <c r="E706">
        <v>56</v>
      </c>
      <c r="F706">
        <f>[1]!wallScanTrans(B706,G700,H700,I700,L700)+J700</f>
        <v>61.700403384221566</v>
      </c>
      <c r="G706">
        <f t="shared" si="13"/>
        <v>0.5802606918365123</v>
      </c>
    </row>
    <row r="707" spans="1:7">
      <c r="A707">
        <v>5</v>
      </c>
      <c r="B707">
        <v>-167.715</v>
      </c>
      <c r="C707">
        <v>37</v>
      </c>
      <c r="D707">
        <v>7000</v>
      </c>
      <c r="E707">
        <v>68</v>
      </c>
      <c r="F707">
        <f>[1]!wallScanTrans(B707,G700,H700,I700,L700)+J700</f>
        <v>61.700403384221566</v>
      </c>
      <c r="G707">
        <f t="shared" si="13"/>
        <v>0.58360172825775147</v>
      </c>
    </row>
    <row r="708" spans="1:7">
      <c r="A708">
        <v>6</v>
      </c>
      <c r="B708">
        <v>-167.65</v>
      </c>
      <c r="C708">
        <v>37</v>
      </c>
      <c r="D708">
        <v>7000</v>
      </c>
      <c r="E708">
        <v>62</v>
      </c>
      <c r="F708">
        <f>[1]!wallScanTrans(B708,G700,H700,I700,L700)+J700</f>
        <v>61.700403384221566</v>
      </c>
      <c r="G708">
        <f t="shared" si="13"/>
        <v>1.4477118094498463E-3</v>
      </c>
    </row>
    <row r="709" spans="1:7">
      <c r="A709">
        <v>7</v>
      </c>
      <c r="B709">
        <v>-167.58</v>
      </c>
      <c r="C709">
        <v>37</v>
      </c>
      <c r="D709">
        <v>7000</v>
      </c>
      <c r="E709">
        <v>64</v>
      </c>
      <c r="F709">
        <f>[1]!wallScanTrans(B709,G700,H700,I700,L700)+J700</f>
        <v>61.700403384221566</v>
      </c>
      <c r="G709">
        <f t="shared" si="13"/>
        <v>8.2627259301556649E-2</v>
      </c>
    </row>
    <row r="710" spans="1:7">
      <c r="A710">
        <v>8</v>
      </c>
      <c r="B710">
        <v>-167.51</v>
      </c>
      <c r="C710">
        <v>36</v>
      </c>
      <c r="D710">
        <v>7000</v>
      </c>
      <c r="E710">
        <v>70</v>
      </c>
      <c r="F710">
        <f>[1]!wallScanTrans(B710,G700,H700,I700,L700)+J700</f>
        <v>61.700403384221566</v>
      </c>
      <c r="G710">
        <f t="shared" si="13"/>
        <v>0.9840471997805833</v>
      </c>
    </row>
    <row r="711" spans="1:7">
      <c r="A711">
        <v>9</v>
      </c>
      <c r="B711">
        <v>-167.44499999999999</v>
      </c>
      <c r="C711">
        <v>36</v>
      </c>
      <c r="D711">
        <v>7000</v>
      </c>
      <c r="E711">
        <v>63</v>
      </c>
      <c r="F711">
        <f>[1]!wallScanTrans(B711,G700,H700,I700,L700)+J700</f>
        <v>61.700403384221566</v>
      </c>
      <c r="G711">
        <f t="shared" si="13"/>
        <v>2.6808751805440602E-2</v>
      </c>
    </row>
    <row r="712" spans="1:7">
      <c r="A712">
        <v>10</v>
      </c>
      <c r="B712">
        <v>-167.38</v>
      </c>
      <c r="C712">
        <v>37</v>
      </c>
      <c r="D712">
        <v>7000</v>
      </c>
      <c r="E712">
        <v>54</v>
      </c>
      <c r="F712">
        <f>[1]!wallScanTrans(B712,G700,H700,I700,L700)+J700</f>
        <v>61.700403384221566</v>
      </c>
      <c r="G712">
        <f t="shared" si="13"/>
        <v>1.0980780051802028</v>
      </c>
    </row>
    <row r="713" spans="1:7">
      <c r="A713">
        <v>11</v>
      </c>
      <c r="B713">
        <v>-167.315</v>
      </c>
      <c r="C713">
        <v>36</v>
      </c>
      <c r="D713">
        <v>7000</v>
      </c>
      <c r="E713">
        <v>64</v>
      </c>
      <c r="F713">
        <f>[1]!wallScanTrans(B713,G700,H700,I700,L700)+J700</f>
        <v>61.700403384221566</v>
      </c>
      <c r="G713">
        <f t="shared" si="13"/>
        <v>8.2627259301556649E-2</v>
      </c>
    </row>
    <row r="714" spans="1:7">
      <c r="A714">
        <v>12</v>
      </c>
      <c r="B714">
        <v>-167.26</v>
      </c>
      <c r="C714">
        <v>37</v>
      </c>
      <c r="D714">
        <v>7000</v>
      </c>
      <c r="E714">
        <v>70</v>
      </c>
      <c r="F714">
        <f>[1]!wallScanTrans(B714,G700,H700,I700,L700)+J700</f>
        <v>61.700403384221566</v>
      </c>
      <c r="G714">
        <f t="shared" si="13"/>
        <v>0.9840471997805833</v>
      </c>
    </row>
    <row r="715" spans="1:7">
      <c r="A715">
        <v>13</v>
      </c>
      <c r="B715">
        <v>-167.18</v>
      </c>
      <c r="C715">
        <v>36</v>
      </c>
      <c r="D715">
        <v>7000</v>
      </c>
      <c r="E715">
        <v>44</v>
      </c>
      <c r="F715">
        <f>[1]!wallScanTrans(B715,G700,H700,I700,L700)+J700</f>
        <v>61.700403384221566</v>
      </c>
      <c r="G715">
        <f t="shared" si="13"/>
        <v>7.1205518173673248</v>
      </c>
    </row>
    <row r="716" spans="1:7">
      <c r="A716">
        <v>14</v>
      </c>
      <c r="B716">
        <v>-167.12</v>
      </c>
      <c r="C716">
        <v>36</v>
      </c>
      <c r="D716">
        <v>7000</v>
      </c>
      <c r="E716">
        <v>70</v>
      </c>
      <c r="F716">
        <f>[1]!wallScanTrans(B716,G700,H700,I700,L700)+J700</f>
        <v>61.700403384221566</v>
      </c>
      <c r="G716">
        <f t="shared" si="13"/>
        <v>0.9840471997805833</v>
      </c>
    </row>
    <row r="717" spans="1:7">
      <c r="A717">
        <v>15</v>
      </c>
      <c r="B717">
        <v>-167.05500000000001</v>
      </c>
      <c r="C717">
        <v>36</v>
      </c>
      <c r="D717">
        <v>7000</v>
      </c>
      <c r="E717">
        <v>61</v>
      </c>
      <c r="F717">
        <f>[1]!wallScanTrans(B717,G700,H700,I700,L700)+J700</f>
        <v>61.700403384221566</v>
      </c>
      <c r="G717">
        <f t="shared" si="13"/>
        <v>8.0420475512954573E-3</v>
      </c>
    </row>
    <row r="718" spans="1:7">
      <c r="A718">
        <v>16</v>
      </c>
      <c r="B718">
        <v>-166.99</v>
      </c>
      <c r="C718">
        <v>36</v>
      </c>
      <c r="D718">
        <v>7000</v>
      </c>
      <c r="E718">
        <v>54</v>
      </c>
      <c r="F718">
        <f>[1]!wallScanTrans(B718,G700,H700,I700,L700)+J700</f>
        <v>61.700403384221566</v>
      </c>
      <c r="G718">
        <f t="shared" si="13"/>
        <v>1.0980780051802028</v>
      </c>
    </row>
    <row r="719" spans="1:7">
      <c r="A719">
        <v>17</v>
      </c>
      <c r="B719">
        <v>-166.935</v>
      </c>
      <c r="C719">
        <v>36</v>
      </c>
      <c r="D719">
        <v>7000</v>
      </c>
      <c r="E719">
        <v>77</v>
      </c>
      <c r="F719">
        <f>[1]!wallScanTrans(B719,G700,H700,I700,L700)+J700</f>
        <v>65.360754872460845</v>
      </c>
      <c r="G719">
        <f t="shared" si="13"/>
        <v>1.7593769758304409</v>
      </c>
    </row>
    <row r="720" spans="1:7">
      <c r="A720">
        <v>18</v>
      </c>
      <c r="B720">
        <v>-166.87</v>
      </c>
      <c r="C720">
        <v>37</v>
      </c>
      <c r="D720">
        <v>7000</v>
      </c>
      <c r="E720">
        <v>86</v>
      </c>
      <c r="F720">
        <f>[1]!wallScanTrans(B720,G700,H700,I700,L700)+J700</f>
        <v>80.03666321994308</v>
      </c>
      <c r="G720">
        <f t="shared" si="13"/>
        <v>0.41350448316720512</v>
      </c>
    </row>
    <row r="721" spans="1:7">
      <c r="A721">
        <v>19</v>
      </c>
      <c r="B721">
        <v>-166.79499999999999</v>
      </c>
      <c r="C721">
        <v>36</v>
      </c>
      <c r="D721">
        <v>7000</v>
      </c>
      <c r="E721">
        <v>112</v>
      </c>
      <c r="F721">
        <f>[1]!wallScanTrans(B721,G700,H700,I700,L700)+J700</f>
        <v>110.91638967620702</v>
      </c>
      <c r="G721">
        <f t="shared" si="13"/>
        <v>1.0484029766345814E-2</v>
      </c>
    </row>
    <row r="722" spans="1:7">
      <c r="A722">
        <v>20</v>
      </c>
      <c r="B722">
        <v>-166.72499999999999</v>
      </c>
      <c r="C722">
        <v>36</v>
      </c>
      <c r="D722">
        <v>7000</v>
      </c>
      <c r="E722">
        <v>132</v>
      </c>
      <c r="F722">
        <f>[1]!wallScanTrans(B722,G700,H700,I700,L700)+J700</f>
        <v>146.48043804625348</v>
      </c>
      <c r="G722">
        <f t="shared" si="13"/>
        <v>1.5885082273589801</v>
      </c>
    </row>
    <row r="723" spans="1:7">
      <c r="A723">
        <v>21</v>
      </c>
      <c r="B723">
        <v>-166.66</v>
      </c>
      <c r="C723">
        <v>36</v>
      </c>
      <c r="D723">
        <v>7000</v>
      </c>
      <c r="E723">
        <v>170</v>
      </c>
      <c r="F723">
        <f>[1]!wallScanTrans(B723,G700,H700,I700,L700)+J700</f>
        <v>168.80034712280258</v>
      </c>
      <c r="G723">
        <f t="shared" si="13"/>
        <v>8.4656883868709093E-3</v>
      </c>
    </row>
    <row r="724" spans="1:7">
      <c r="A724">
        <v>22</v>
      </c>
      <c r="B724">
        <v>-166.595</v>
      </c>
      <c r="C724">
        <v>36</v>
      </c>
      <c r="D724">
        <v>7000</v>
      </c>
      <c r="E724">
        <v>175</v>
      </c>
      <c r="F724">
        <f>[1]!wallScanTrans(B724,G700,H700,I700,L700)+J700</f>
        <v>179.89705789769513</v>
      </c>
      <c r="G724">
        <f t="shared" si="13"/>
        <v>0.13703529173359025</v>
      </c>
    </row>
    <row r="725" spans="1:7">
      <c r="A725">
        <v>23</v>
      </c>
      <c r="B725">
        <v>-166.54</v>
      </c>
      <c r="C725">
        <v>37</v>
      </c>
      <c r="D725">
        <v>7000</v>
      </c>
      <c r="E725">
        <v>211</v>
      </c>
      <c r="F725">
        <f>[1]!wallScanTrans(B725,G700,H700,I700,L700)+J700</f>
        <v>181.23742669096526</v>
      </c>
      <c r="G725">
        <f t="shared" si="13"/>
        <v>4.1981553079415495</v>
      </c>
    </row>
    <row r="726" spans="1:7">
      <c r="A726">
        <v>24</v>
      </c>
      <c r="B726">
        <v>-166.48</v>
      </c>
      <c r="C726">
        <v>36</v>
      </c>
      <c r="D726">
        <v>7000</v>
      </c>
      <c r="E726">
        <v>213</v>
      </c>
      <c r="F726">
        <f>[1]!wallScanTrans(B726,G700,H700,I700,L700)+J700</f>
        <v>181.23742669096526</v>
      </c>
      <c r="G726">
        <f t="shared" si="13"/>
        <v>4.7364369164873512</v>
      </c>
    </row>
    <row r="727" spans="1:7">
      <c r="A727">
        <v>25</v>
      </c>
      <c r="B727">
        <v>-166.41</v>
      </c>
      <c r="C727">
        <v>36</v>
      </c>
      <c r="D727">
        <v>7000</v>
      </c>
      <c r="E727">
        <v>183</v>
      </c>
      <c r="F727">
        <f>[1]!wallScanTrans(B727,G700,H700,I700,L700)+J700</f>
        <v>181.23742669096526</v>
      </c>
      <c r="G727">
        <f t="shared" si="13"/>
        <v>1.6976309670610146E-2</v>
      </c>
    </row>
    <row r="728" spans="1:7">
      <c r="A728">
        <v>26</v>
      </c>
      <c r="B728">
        <v>-166.345</v>
      </c>
      <c r="C728">
        <v>36</v>
      </c>
      <c r="D728">
        <v>7000</v>
      </c>
      <c r="E728">
        <v>153</v>
      </c>
      <c r="F728">
        <f>[1]!wallScanTrans(B728,G700,H700,I700,L700)+J700</f>
        <v>181.23742669096526</v>
      </c>
      <c r="G728">
        <f t="shared" si="13"/>
        <v>5.2114527197884808</v>
      </c>
    </row>
    <row r="729" spans="1:7">
      <c r="A729">
        <v>27</v>
      </c>
      <c r="B729">
        <v>-166.27500000000001</v>
      </c>
      <c r="C729">
        <v>36</v>
      </c>
      <c r="D729">
        <v>7000</v>
      </c>
      <c r="E729">
        <v>190</v>
      </c>
      <c r="F729">
        <f>[1]!wallScanTrans(B729,G700,H700,I700,L700)+J700</f>
        <v>181.23742669096526</v>
      </c>
      <c r="G729">
        <f t="shared" si="13"/>
        <v>0.40411942629583131</v>
      </c>
    </row>
    <row r="730" spans="1:7">
      <c r="A730">
        <v>28</v>
      </c>
      <c r="B730">
        <v>-166.215</v>
      </c>
      <c r="C730">
        <v>37</v>
      </c>
      <c r="D730">
        <v>7000</v>
      </c>
      <c r="E730">
        <v>198</v>
      </c>
      <c r="F730">
        <f>[1]!wallScanTrans(B730,G700,H700,I700,L700)+J700</f>
        <v>181.23742669096526</v>
      </c>
      <c r="G730">
        <f t="shared" si="13"/>
        <v>1.4191104239432513</v>
      </c>
    </row>
    <row r="731" spans="1:7">
      <c r="A731">
        <v>29</v>
      </c>
      <c r="B731">
        <v>-166.15</v>
      </c>
      <c r="C731">
        <v>37</v>
      </c>
      <c r="D731">
        <v>7000</v>
      </c>
      <c r="E731">
        <v>190</v>
      </c>
      <c r="F731">
        <f>[1]!wallScanTrans(B731,G700,H700,I700,L700)+J700</f>
        <v>181.23742669096526</v>
      </c>
      <c r="G731">
        <f t="shared" si="13"/>
        <v>0.40411942629583131</v>
      </c>
    </row>
    <row r="732" spans="1:7">
      <c r="A732">
        <v>30</v>
      </c>
      <c r="B732">
        <v>-166.07499999999999</v>
      </c>
      <c r="C732">
        <v>37</v>
      </c>
      <c r="D732">
        <v>7000</v>
      </c>
      <c r="E732">
        <v>190</v>
      </c>
      <c r="F732">
        <f>[1]!wallScanTrans(B732,G700,H700,I700,L700)+J700</f>
        <v>181.23742669096526</v>
      </c>
      <c r="G732">
        <f t="shared" si="13"/>
        <v>0.40411942629583131</v>
      </c>
    </row>
    <row r="733" spans="1:7">
      <c r="A733">
        <v>31</v>
      </c>
      <c r="B733">
        <v>-166.02500000000001</v>
      </c>
      <c r="C733">
        <v>36</v>
      </c>
      <c r="D733">
        <v>7000</v>
      </c>
      <c r="E733">
        <v>151</v>
      </c>
      <c r="F733">
        <f>[1]!wallScanTrans(B733,G700,H700,I700,L700)+J700</f>
        <v>181.23742669096526</v>
      </c>
      <c r="G733">
        <f t="shared" si="13"/>
        <v>6.0549799529238317</v>
      </c>
    </row>
    <row r="734" spans="1:7">
      <c r="A734">
        <v>32</v>
      </c>
      <c r="B734">
        <v>-165.95500000000001</v>
      </c>
      <c r="C734">
        <v>35</v>
      </c>
      <c r="D734">
        <v>7000</v>
      </c>
      <c r="E734">
        <v>186</v>
      </c>
      <c r="F734">
        <f>[1]!wallScanTrans(B734,G700,H700,I700,L700)+J700</f>
        <v>181.23742669096526</v>
      </c>
      <c r="G734">
        <f t="shared" si="13"/>
        <v>0.12194679851575306</v>
      </c>
    </row>
    <row r="735" spans="1:7">
      <c r="A735">
        <v>33</v>
      </c>
      <c r="B735">
        <v>-165.89</v>
      </c>
      <c r="C735">
        <v>36</v>
      </c>
      <c r="D735">
        <v>7000</v>
      </c>
      <c r="E735">
        <v>174</v>
      </c>
      <c r="F735">
        <f>[1]!wallScanTrans(B735,G700,H700,I700,L700)+J700</f>
        <v>181.23742669096526</v>
      </c>
      <c r="G735">
        <f t="shared" si="13"/>
        <v>0.30103646613273805</v>
      </c>
    </row>
    <row r="736" spans="1:7">
      <c r="A736">
        <v>34</v>
      </c>
      <c r="B736">
        <v>-165.82499999999999</v>
      </c>
      <c r="C736">
        <v>35</v>
      </c>
      <c r="D736">
        <v>7000</v>
      </c>
      <c r="E736">
        <v>174</v>
      </c>
      <c r="F736">
        <f>[1]!wallScanTrans(B736,G700,H700,I700,L700)+J700</f>
        <v>181.23742669096526</v>
      </c>
      <c r="G736">
        <f t="shared" si="13"/>
        <v>0.30103646613273805</v>
      </c>
    </row>
    <row r="737" spans="1:12">
      <c r="A737" t="s">
        <v>0</v>
      </c>
    </row>
    <row r="738" spans="1:12">
      <c r="A738" t="s">
        <v>0</v>
      </c>
    </row>
    <row r="739" spans="1:12">
      <c r="A739" t="s">
        <v>0</v>
      </c>
    </row>
    <row r="740" spans="1:12">
      <c r="A740" t="s">
        <v>0</v>
      </c>
    </row>
    <row r="741" spans="1:12">
      <c r="A741" t="s">
        <v>112</v>
      </c>
    </row>
    <row r="742" spans="1:12">
      <c r="A742" t="s">
        <v>65</v>
      </c>
    </row>
    <row r="743" spans="1:12">
      <c r="A743" t="s">
        <v>3</v>
      </c>
    </row>
    <row r="744" spans="1:12">
      <c r="A744" t="s">
        <v>4</v>
      </c>
    </row>
    <row r="745" spans="1:12">
      <c r="A745" t="s">
        <v>5</v>
      </c>
    </row>
    <row r="746" spans="1:12">
      <c r="A746" t="s">
        <v>6</v>
      </c>
    </row>
    <row r="747" spans="1:12">
      <c r="A747" t="s">
        <v>66</v>
      </c>
    </row>
    <row r="748" spans="1:12">
      <c r="A748" t="s">
        <v>69</v>
      </c>
    </row>
    <row r="749" spans="1:12">
      <c r="A749" t="s">
        <v>9</v>
      </c>
    </row>
    <row r="750" spans="1:12">
      <c r="A750" t="s">
        <v>10</v>
      </c>
      <c r="G750" t="s">
        <v>56</v>
      </c>
      <c r="H750" t="s">
        <v>57</v>
      </c>
      <c r="I750" t="s">
        <v>58</v>
      </c>
      <c r="J750" t="s">
        <v>59</v>
      </c>
      <c r="L750" t="s">
        <v>60</v>
      </c>
    </row>
    <row r="751" spans="1:12">
      <c r="A751" t="s">
        <v>11</v>
      </c>
      <c r="G751">
        <v>107.15759146253015</v>
      </c>
      <c r="H751">
        <v>-166.98697346872402</v>
      </c>
      <c r="I751">
        <v>0.33047740777696272</v>
      </c>
      <c r="J751">
        <v>63.061679179539546</v>
      </c>
      <c r="L751">
        <v>90</v>
      </c>
    </row>
    <row r="752" spans="1:12">
      <c r="A752" t="s">
        <v>0</v>
      </c>
    </row>
    <row r="753" spans="1:8">
      <c r="A753" t="s">
        <v>38</v>
      </c>
      <c r="B753" t="s">
        <v>30</v>
      </c>
      <c r="C753" t="s">
        <v>20</v>
      </c>
      <c r="D753" t="s">
        <v>37</v>
      </c>
      <c r="E753" t="s">
        <v>36</v>
      </c>
      <c r="F753" t="s">
        <v>61</v>
      </c>
      <c r="G753" t="s">
        <v>62</v>
      </c>
      <c r="H753" t="s">
        <v>63</v>
      </c>
    </row>
    <row r="754" spans="1:8">
      <c r="A754">
        <v>1</v>
      </c>
      <c r="B754">
        <v>-168.11500000000001</v>
      </c>
      <c r="C754">
        <v>37</v>
      </c>
      <c r="D754">
        <v>7000</v>
      </c>
      <c r="E754">
        <v>61</v>
      </c>
      <c r="F754">
        <f>[1]!wallScanTrans(B754,G751,H751,I751,L751)+J751</f>
        <v>63.061679179539546</v>
      </c>
      <c r="G754">
        <f>(F754-E754)^2/E754</f>
        <v>6.968067277617794E-2</v>
      </c>
      <c r="H754">
        <f>SUM(G754:G787)/(COUNT(G754:G787)-4)</f>
        <v>0.73380113958850346</v>
      </c>
    </row>
    <row r="755" spans="1:8">
      <c r="A755">
        <v>2</v>
      </c>
      <c r="B755">
        <v>-168.04499999999999</v>
      </c>
      <c r="C755">
        <v>36</v>
      </c>
      <c r="D755">
        <v>7000</v>
      </c>
      <c r="E755">
        <v>61</v>
      </c>
      <c r="F755">
        <f>[1]!wallScanTrans(B755,G751,H751,I751,L751)+J751</f>
        <v>63.061679179539546</v>
      </c>
      <c r="G755">
        <f t="shared" ref="G755:G787" si="14">(F755-E755)^2/E755</f>
        <v>6.968067277617794E-2</v>
      </c>
    </row>
    <row r="756" spans="1:8">
      <c r="A756">
        <v>3</v>
      </c>
      <c r="B756">
        <v>-167.98</v>
      </c>
      <c r="C756">
        <v>36</v>
      </c>
      <c r="D756">
        <v>7000</v>
      </c>
      <c r="E756">
        <v>65</v>
      </c>
      <c r="F756">
        <f>[1]!wallScanTrans(B756,G751,H751,I751,L751)+J751</f>
        <v>63.061679179539546</v>
      </c>
      <c r="G756">
        <f t="shared" si="14"/>
        <v>5.7801347738930593E-2</v>
      </c>
    </row>
    <row r="757" spans="1:8">
      <c r="A757">
        <v>4</v>
      </c>
      <c r="B757">
        <v>-167.91</v>
      </c>
      <c r="C757">
        <v>37</v>
      </c>
      <c r="D757">
        <v>7000</v>
      </c>
      <c r="E757">
        <v>65</v>
      </c>
      <c r="F757">
        <f>[1]!wallScanTrans(B757,G751,H751,I751,L751)+J751</f>
        <v>63.061679179539546</v>
      </c>
      <c r="G757">
        <f t="shared" si="14"/>
        <v>5.7801347738930593E-2</v>
      </c>
    </row>
    <row r="758" spans="1:8">
      <c r="A758">
        <v>5</v>
      </c>
      <c r="B758">
        <v>-167.85</v>
      </c>
      <c r="C758">
        <v>37</v>
      </c>
      <c r="D758">
        <v>7000</v>
      </c>
      <c r="E758">
        <v>70</v>
      </c>
      <c r="F758">
        <f>[1]!wallScanTrans(B758,G751,H751,I751,L751)+J751</f>
        <v>63.061679179539546</v>
      </c>
      <c r="G758">
        <f t="shared" si="14"/>
        <v>0.6877185115376433</v>
      </c>
    </row>
    <row r="759" spans="1:8">
      <c r="A759">
        <v>6</v>
      </c>
      <c r="B759">
        <v>-167.78</v>
      </c>
      <c r="C759">
        <v>35</v>
      </c>
      <c r="D759">
        <v>7000</v>
      </c>
      <c r="E759">
        <v>66</v>
      </c>
      <c r="F759">
        <f>[1]!wallScanTrans(B759,G751,H751,I751,L751)+J751</f>
        <v>63.061679179539546</v>
      </c>
      <c r="G759">
        <f t="shared" si="14"/>
        <v>0.13081407945380905</v>
      </c>
    </row>
    <row r="760" spans="1:8">
      <c r="A760">
        <v>7</v>
      </c>
      <c r="B760">
        <v>-167.71</v>
      </c>
      <c r="C760">
        <v>37</v>
      </c>
      <c r="D760">
        <v>7000</v>
      </c>
      <c r="E760">
        <v>63</v>
      </c>
      <c r="F760">
        <f>[1]!wallScanTrans(B760,G751,H751,I751,L751)+J751</f>
        <v>63.061679179539546</v>
      </c>
      <c r="G760">
        <f t="shared" si="14"/>
        <v>6.0386050613833567E-5</v>
      </c>
    </row>
    <row r="761" spans="1:8">
      <c r="A761">
        <v>8</v>
      </c>
      <c r="B761">
        <v>-167.655</v>
      </c>
      <c r="C761">
        <v>37</v>
      </c>
      <c r="D761">
        <v>7000</v>
      </c>
      <c r="E761">
        <v>67</v>
      </c>
      <c r="F761">
        <f>[1]!wallScanTrans(B761,G751,H751,I751,L751)+J751</f>
        <v>63.061679179539546</v>
      </c>
      <c r="G761">
        <f t="shared" si="14"/>
        <v>0.23149807290854188</v>
      </c>
    </row>
    <row r="762" spans="1:8">
      <c r="A762">
        <v>9</v>
      </c>
      <c r="B762">
        <v>-167.59</v>
      </c>
      <c r="C762">
        <v>36</v>
      </c>
      <c r="D762">
        <v>7000</v>
      </c>
      <c r="E762">
        <v>57</v>
      </c>
      <c r="F762">
        <f>[1]!wallScanTrans(B762,G751,H751,I751,L751)+J751</f>
        <v>63.061679179539546</v>
      </c>
      <c r="G762">
        <f t="shared" si="14"/>
        <v>0.64463078027479337</v>
      </c>
    </row>
    <row r="763" spans="1:8">
      <c r="A763">
        <v>10</v>
      </c>
      <c r="B763">
        <v>-167.52500000000001</v>
      </c>
      <c r="C763">
        <v>36</v>
      </c>
      <c r="D763">
        <v>7000</v>
      </c>
      <c r="E763">
        <v>62</v>
      </c>
      <c r="F763">
        <f>[1]!wallScanTrans(B763,G751,H751,I751,L751)+J751</f>
        <v>63.061679179539546</v>
      </c>
      <c r="G763">
        <f t="shared" si="14"/>
        <v>1.818004323012521E-2</v>
      </c>
    </row>
    <row r="764" spans="1:8">
      <c r="A764">
        <v>11</v>
      </c>
      <c r="B764">
        <v>-167.46</v>
      </c>
      <c r="C764">
        <v>36</v>
      </c>
      <c r="D764">
        <v>7000</v>
      </c>
      <c r="E764">
        <v>62</v>
      </c>
      <c r="F764">
        <f>[1]!wallScanTrans(B764,G751,H751,I751,L751)+J751</f>
        <v>63.061679179539546</v>
      </c>
      <c r="G764">
        <f t="shared" si="14"/>
        <v>1.818004323012521E-2</v>
      </c>
    </row>
    <row r="765" spans="1:8">
      <c r="A765">
        <v>12</v>
      </c>
      <c r="B765">
        <v>-167.39500000000001</v>
      </c>
      <c r="C765">
        <v>36</v>
      </c>
      <c r="D765">
        <v>7000</v>
      </c>
      <c r="E765">
        <v>63</v>
      </c>
      <c r="F765">
        <f>[1]!wallScanTrans(B765,G751,H751,I751,L751)+J751</f>
        <v>63.061679179539546</v>
      </c>
      <c r="G765">
        <f t="shared" si="14"/>
        <v>6.0386050613833567E-5</v>
      </c>
    </row>
    <row r="766" spans="1:8">
      <c r="A766">
        <v>13</v>
      </c>
      <c r="B766">
        <v>-167.33</v>
      </c>
      <c r="C766">
        <v>37</v>
      </c>
      <c r="D766">
        <v>7000</v>
      </c>
      <c r="E766">
        <v>53</v>
      </c>
      <c r="F766">
        <f>[1]!wallScanTrans(B766,G751,H751,I751,L751)+J751</f>
        <v>63.061679179539546</v>
      </c>
      <c r="G766">
        <f t="shared" si="14"/>
        <v>1.9101393945656524</v>
      </c>
    </row>
    <row r="767" spans="1:8">
      <c r="A767">
        <v>14</v>
      </c>
      <c r="B767">
        <v>-167.26</v>
      </c>
      <c r="C767">
        <v>36</v>
      </c>
      <c r="D767">
        <v>7000</v>
      </c>
      <c r="E767">
        <v>72</v>
      </c>
      <c r="F767">
        <f>[1]!wallScanTrans(B767,G751,H751,I751,L751)+J751</f>
        <v>63.061679179539546</v>
      </c>
      <c r="G767">
        <f t="shared" si="14"/>
        <v>1.1096330429094006</v>
      </c>
    </row>
    <row r="768" spans="1:8">
      <c r="A768">
        <v>15</v>
      </c>
      <c r="B768">
        <v>-167.2</v>
      </c>
      <c r="C768">
        <v>36</v>
      </c>
      <c r="D768">
        <v>7000</v>
      </c>
      <c r="E768">
        <v>65</v>
      </c>
      <c r="F768">
        <f>[1]!wallScanTrans(B768,G751,H751,I751,L751)+J751</f>
        <v>63.480322165317006</v>
      </c>
      <c r="G768">
        <f t="shared" si="14"/>
        <v>3.5529549557335303E-2</v>
      </c>
    </row>
    <row r="769" spans="1:7">
      <c r="A769">
        <v>16</v>
      </c>
      <c r="B769">
        <v>-167.13</v>
      </c>
      <c r="C769">
        <v>36</v>
      </c>
      <c r="D769">
        <v>7000</v>
      </c>
      <c r="E769">
        <v>68</v>
      </c>
      <c r="F769">
        <f>[1]!wallScanTrans(B769,G751,H751,I751,L751)+J751</f>
        <v>71.125395246694538</v>
      </c>
      <c r="G769">
        <f t="shared" si="14"/>
        <v>0.1436484624714825</v>
      </c>
    </row>
    <row r="770" spans="1:7">
      <c r="A770">
        <v>17</v>
      </c>
      <c r="B770">
        <v>-167.07</v>
      </c>
      <c r="C770">
        <v>36</v>
      </c>
      <c r="D770">
        <v>7000</v>
      </c>
      <c r="E770">
        <v>91</v>
      </c>
      <c r="F770">
        <f>[1]!wallScanTrans(B770,G751,H751,I751,L751)+J751</f>
        <v>85.331355246594327</v>
      </c>
      <c r="G770">
        <f t="shared" si="14"/>
        <v>0.35311575099245773</v>
      </c>
    </row>
    <row r="771" spans="1:7">
      <c r="A771">
        <v>18</v>
      </c>
      <c r="B771">
        <v>-167.005</v>
      </c>
      <c r="C771">
        <v>36</v>
      </c>
      <c r="D771">
        <v>7000</v>
      </c>
      <c r="E771">
        <v>106</v>
      </c>
      <c r="F771">
        <f>[1]!wallScanTrans(B771,G751,H751,I751,L751)+J751</f>
        <v>108.69306213800624</v>
      </c>
      <c r="G771">
        <f t="shared" si="14"/>
        <v>6.8420600746818327E-2</v>
      </c>
    </row>
    <row r="772" spans="1:7">
      <c r="A772">
        <v>19</v>
      </c>
      <c r="B772">
        <v>-166.94</v>
      </c>
      <c r="C772">
        <v>36</v>
      </c>
      <c r="D772">
        <v>7000</v>
      </c>
      <c r="E772">
        <v>136</v>
      </c>
      <c r="F772">
        <f>[1]!wallScanTrans(B772,G751,H751,I751,L751)+J751</f>
        <v>136.01569460361682</v>
      </c>
      <c r="G772">
        <f t="shared" si="14"/>
        <v>1.8111807550674104E-6</v>
      </c>
    </row>
    <row r="773" spans="1:7">
      <c r="A773">
        <v>20</v>
      </c>
      <c r="B773">
        <v>-166.875</v>
      </c>
      <c r="C773">
        <v>35</v>
      </c>
      <c r="D773">
        <v>7000</v>
      </c>
      <c r="E773">
        <v>151</v>
      </c>
      <c r="F773">
        <f>[1]!wallScanTrans(B773,G751,H751,I751,L751)+J751</f>
        <v>155.68520022143107</v>
      </c>
      <c r="G773">
        <f t="shared" si="14"/>
        <v>0.14537153056223701</v>
      </c>
    </row>
    <row r="774" spans="1:7">
      <c r="A774">
        <v>21</v>
      </c>
      <c r="B774">
        <v>-166.81</v>
      </c>
      <c r="C774">
        <v>36</v>
      </c>
      <c r="D774">
        <v>7000</v>
      </c>
      <c r="E774">
        <v>178</v>
      </c>
      <c r="F774">
        <f>[1]!wallScanTrans(B774,G751,H751,I751,L751)+J751</f>
        <v>167.06391227206319</v>
      </c>
      <c r="G774">
        <f t="shared" si="14"/>
        <v>0.67189895951196665</v>
      </c>
    </row>
    <row r="775" spans="1:7">
      <c r="A775">
        <v>22</v>
      </c>
      <c r="B775">
        <v>-166.745</v>
      </c>
      <c r="C775">
        <v>36</v>
      </c>
      <c r="D775">
        <v>7000</v>
      </c>
      <c r="E775">
        <v>190</v>
      </c>
      <c r="F775">
        <f>[1]!wallScanTrans(B775,G751,H751,I751,L751)+J751</f>
        <v>170.21927064206969</v>
      </c>
      <c r="G775">
        <f t="shared" si="14"/>
        <v>2.0593539680615058</v>
      </c>
    </row>
    <row r="776" spans="1:7">
      <c r="A776">
        <v>23</v>
      </c>
      <c r="B776">
        <v>-166.68</v>
      </c>
      <c r="C776">
        <v>36</v>
      </c>
      <c r="D776">
        <v>7000</v>
      </c>
      <c r="E776">
        <v>178</v>
      </c>
      <c r="F776">
        <f>[1]!wallScanTrans(B776,G751,H751,I751,L751)+J751</f>
        <v>170.21927064206969</v>
      </c>
      <c r="G776">
        <f t="shared" si="14"/>
        <v>0.34011095135594743</v>
      </c>
    </row>
    <row r="777" spans="1:7">
      <c r="A777">
        <v>24</v>
      </c>
      <c r="B777">
        <v>-166.61500000000001</v>
      </c>
      <c r="C777">
        <v>36</v>
      </c>
      <c r="D777">
        <v>7000</v>
      </c>
      <c r="E777">
        <v>182</v>
      </c>
      <c r="F777">
        <f>[1]!wallScanTrans(B777,G751,H751,I751,L751)+J751</f>
        <v>170.21927064206969</v>
      </c>
      <c r="G777">
        <f t="shared" si="14"/>
        <v>0.76255815497143487</v>
      </c>
    </row>
    <row r="778" spans="1:7">
      <c r="A778">
        <v>25</v>
      </c>
      <c r="B778">
        <v>-166.54499999999999</v>
      </c>
      <c r="C778">
        <v>36</v>
      </c>
      <c r="D778">
        <v>7000</v>
      </c>
      <c r="E778">
        <v>186</v>
      </c>
      <c r="F778">
        <f>[1]!wallScanTrans(B778,G751,H751,I751,L751)+J751</f>
        <v>170.21927064206969</v>
      </c>
      <c r="G778">
        <f t="shared" si="14"/>
        <v>1.3388785971410948</v>
      </c>
    </row>
    <row r="779" spans="1:7">
      <c r="A779">
        <v>26</v>
      </c>
      <c r="B779">
        <v>-166.48500000000001</v>
      </c>
      <c r="C779">
        <v>36</v>
      </c>
      <c r="D779">
        <v>7000</v>
      </c>
      <c r="E779">
        <v>151</v>
      </c>
      <c r="F779">
        <f>[1]!wallScanTrans(B779,G751,H751,I751,L751)+J751</f>
        <v>170.21927064206969</v>
      </c>
      <c r="G779">
        <f t="shared" si="14"/>
        <v>2.4462275762458394</v>
      </c>
    </row>
    <row r="780" spans="1:7">
      <c r="A780">
        <v>27</v>
      </c>
      <c r="B780">
        <v>-166.41499999999999</v>
      </c>
      <c r="C780">
        <v>36</v>
      </c>
      <c r="D780">
        <v>7000</v>
      </c>
      <c r="E780">
        <v>163</v>
      </c>
      <c r="F780">
        <f>[1]!wallScanTrans(B780,G751,H751,I751,L751)+J751</f>
        <v>170.21927064206969</v>
      </c>
      <c r="G780">
        <f t="shared" si="14"/>
        <v>0.31974152517453547</v>
      </c>
    </row>
    <row r="781" spans="1:7">
      <c r="A781">
        <v>28</v>
      </c>
      <c r="B781">
        <v>-166.35499999999999</v>
      </c>
      <c r="C781">
        <v>36</v>
      </c>
      <c r="D781">
        <v>7000</v>
      </c>
      <c r="E781">
        <v>165</v>
      </c>
      <c r="F781">
        <f>[1]!wallScanTrans(B781,G751,H751,I751,L751)+J751</f>
        <v>170.21927064206969</v>
      </c>
      <c r="G781">
        <f t="shared" si="14"/>
        <v>0.16509567294042748</v>
      </c>
    </row>
    <row r="782" spans="1:7">
      <c r="A782">
        <v>29</v>
      </c>
      <c r="B782">
        <v>-166.27500000000001</v>
      </c>
      <c r="C782">
        <v>36</v>
      </c>
      <c r="D782">
        <v>7000</v>
      </c>
      <c r="E782">
        <v>180</v>
      </c>
      <c r="F782">
        <f>[1]!wallScanTrans(B782,G751,H751,I751,L751)+J751</f>
        <v>170.21927064206969</v>
      </c>
      <c r="G782">
        <f t="shared" si="14"/>
        <v>0.53145925985044384</v>
      </c>
    </row>
    <row r="783" spans="1:7">
      <c r="A783">
        <v>30</v>
      </c>
      <c r="B783">
        <v>-166.22499999999999</v>
      </c>
      <c r="C783">
        <v>36</v>
      </c>
      <c r="D783">
        <v>7000</v>
      </c>
      <c r="E783">
        <v>154</v>
      </c>
      <c r="F783">
        <f>[1]!wallScanTrans(B783,G751,H751,I751,L751)+J751</f>
        <v>170.21927064206969</v>
      </c>
      <c r="G783">
        <f t="shared" si="14"/>
        <v>1.7082125984461276</v>
      </c>
    </row>
    <row r="784" spans="1:7">
      <c r="A784">
        <v>31</v>
      </c>
      <c r="B784">
        <v>-166.15</v>
      </c>
      <c r="C784">
        <v>37</v>
      </c>
      <c r="D784">
        <v>7000</v>
      </c>
      <c r="E784">
        <v>161</v>
      </c>
      <c r="F784">
        <f>[1]!wallScanTrans(B784,G751,H751,I751,L751)+J751</f>
        <v>170.21927064206969</v>
      </c>
      <c r="G784">
        <f t="shared" si="14"/>
        <v>0.5279189513771928</v>
      </c>
    </row>
    <row r="785" spans="1:7">
      <c r="A785">
        <v>32</v>
      </c>
      <c r="B785">
        <v>-166.09</v>
      </c>
      <c r="C785">
        <v>36</v>
      </c>
      <c r="D785">
        <v>7000</v>
      </c>
      <c r="E785">
        <v>194</v>
      </c>
      <c r="F785">
        <f>[1]!wallScanTrans(B785,G751,H751,I751,L751)+J751</f>
        <v>170.21927064206969</v>
      </c>
      <c r="G785">
        <f t="shared" si="14"/>
        <v>2.9150674680161268</v>
      </c>
    </row>
    <row r="786" spans="1:7">
      <c r="A786">
        <v>33</v>
      </c>
      <c r="B786">
        <v>-166.03</v>
      </c>
      <c r="C786">
        <v>36</v>
      </c>
      <c r="D786">
        <v>7000</v>
      </c>
      <c r="E786">
        <v>151</v>
      </c>
      <c r="F786">
        <f>[1]!wallScanTrans(B786,G751,H751,I751,L751)+J751</f>
        <v>170.21927064206969</v>
      </c>
      <c r="G786">
        <f t="shared" si="14"/>
        <v>2.4462275762458394</v>
      </c>
    </row>
    <row r="787" spans="1:7">
      <c r="A787">
        <v>34</v>
      </c>
      <c r="B787">
        <v>-165.965</v>
      </c>
      <c r="C787">
        <v>36</v>
      </c>
      <c r="D787">
        <v>7000</v>
      </c>
      <c r="E787">
        <v>168</v>
      </c>
      <c r="F787">
        <f>[1]!wallScanTrans(B787,G751,H751,I751,L751)+J751</f>
        <v>170.21927064206969</v>
      </c>
      <c r="G787">
        <f t="shared" si="14"/>
        <v>2.9316441564002409E-2</v>
      </c>
    </row>
    <row r="788" spans="1:7">
      <c r="A788" t="s">
        <v>0</v>
      </c>
    </row>
    <row r="789" spans="1:7">
      <c r="A789" t="s">
        <v>0</v>
      </c>
    </row>
    <row r="790" spans="1:7">
      <c r="A790" t="s">
        <v>0</v>
      </c>
    </row>
    <row r="791" spans="1:7">
      <c r="A791" t="s">
        <v>0</v>
      </c>
    </row>
    <row r="792" spans="1:7">
      <c r="A792" t="s">
        <v>113</v>
      </c>
    </row>
    <row r="793" spans="1:7">
      <c r="A793" t="s">
        <v>65</v>
      </c>
    </row>
    <row r="794" spans="1:7">
      <c r="A794" t="s">
        <v>3</v>
      </c>
    </row>
    <row r="795" spans="1:7">
      <c r="A795" t="s">
        <v>4</v>
      </c>
    </row>
    <row r="796" spans="1:7">
      <c r="A796" t="s">
        <v>5</v>
      </c>
    </row>
    <row r="797" spans="1:7">
      <c r="A797" t="s">
        <v>6</v>
      </c>
    </row>
    <row r="798" spans="1:7">
      <c r="A798" t="s">
        <v>66</v>
      </c>
    </row>
    <row r="799" spans="1:7">
      <c r="A799" t="s">
        <v>71</v>
      </c>
    </row>
    <row r="800" spans="1:7">
      <c r="A800" t="s">
        <v>9</v>
      </c>
    </row>
    <row r="801" spans="1:12">
      <c r="A801" t="s">
        <v>10</v>
      </c>
      <c r="G801" t="s">
        <v>56</v>
      </c>
      <c r="H801" t="s">
        <v>57</v>
      </c>
      <c r="I801" t="s">
        <v>58</v>
      </c>
      <c r="J801" t="s">
        <v>59</v>
      </c>
      <c r="L801" t="s">
        <v>60</v>
      </c>
    </row>
    <row r="802" spans="1:12">
      <c r="A802" t="s">
        <v>11</v>
      </c>
      <c r="G802">
        <v>110.09174524215109</v>
      </c>
      <c r="H802">
        <v>-165.84386547576037</v>
      </c>
      <c r="I802">
        <v>0.35351353661838802</v>
      </c>
      <c r="J802">
        <v>64.352779003289214</v>
      </c>
      <c r="L802">
        <v>90</v>
      </c>
    </row>
    <row r="803" spans="1:12">
      <c r="A803" t="s">
        <v>0</v>
      </c>
    </row>
    <row r="804" spans="1:12">
      <c r="A804" t="s">
        <v>38</v>
      </c>
      <c r="B804" t="s">
        <v>30</v>
      </c>
      <c r="C804" t="s">
        <v>20</v>
      </c>
      <c r="D804" t="s">
        <v>37</v>
      </c>
      <c r="E804" t="s">
        <v>36</v>
      </c>
      <c r="F804" t="s">
        <v>61</v>
      </c>
      <c r="G804" t="s">
        <v>62</v>
      </c>
      <c r="H804" t="s">
        <v>63</v>
      </c>
    </row>
    <row r="805" spans="1:12">
      <c r="A805">
        <v>1</v>
      </c>
      <c r="B805">
        <v>-166.99</v>
      </c>
      <c r="C805">
        <v>36</v>
      </c>
      <c r="D805">
        <v>7000</v>
      </c>
      <c r="E805">
        <v>56</v>
      </c>
      <c r="F805">
        <f>[1]!wallScanTrans(B805,G802,H802,I802,L802)+J802</f>
        <v>64.352779003289214</v>
      </c>
      <c r="G805">
        <f>(F805-E805)^2/E805</f>
        <v>1.2458735192462349</v>
      </c>
      <c r="H805">
        <f>SUM(G805:G838)/(COUNT(G805:G838)-4)</f>
        <v>1.0030246156830318</v>
      </c>
    </row>
    <row r="806" spans="1:12">
      <c r="A806">
        <v>2</v>
      </c>
      <c r="B806">
        <v>-166.92</v>
      </c>
      <c r="C806">
        <v>36</v>
      </c>
      <c r="D806">
        <v>7000</v>
      </c>
      <c r="E806">
        <v>74</v>
      </c>
      <c r="F806">
        <f>[1]!wallScanTrans(B806,G802,H802,I802,L802)+J802</f>
        <v>64.352779003289214</v>
      </c>
      <c r="G806">
        <f t="shared" ref="G806:G838" si="15">(F806-E806)^2/E806</f>
        <v>1.2576874724240195</v>
      </c>
    </row>
    <row r="807" spans="1:12">
      <c r="A807">
        <v>3</v>
      </c>
      <c r="B807">
        <v>-166.85499999999999</v>
      </c>
      <c r="C807">
        <v>37</v>
      </c>
      <c r="D807">
        <v>7000</v>
      </c>
      <c r="E807">
        <v>61</v>
      </c>
      <c r="F807">
        <f>[1]!wallScanTrans(B807,G802,H802,I802,L802)+J802</f>
        <v>64.352779003289214</v>
      </c>
      <c r="G807">
        <f t="shared" si="15"/>
        <v>0.18428077122781994</v>
      </c>
    </row>
    <row r="808" spans="1:12">
      <c r="A808">
        <v>4</v>
      </c>
      <c r="B808">
        <v>-166.78</v>
      </c>
      <c r="C808">
        <v>36</v>
      </c>
      <c r="D808">
        <v>7000</v>
      </c>
      <c r="E808">
        <v>62</v>
      </c>
      <c r="F808">
        <f>[1]!wallScanTrans(B808,G802,H802,I802,L802)+J802</f>
        <v>64.352779003289214</v>
      </c>
      <c r="G808">
        <f t="shared" si="15"/>
        <v>8.9283371585783672E-2</v>
      </c>
    </row>
    <row r="809" spans="1:12">
      <c r="A809">
        <v>5</v>
      </c>
      <c r="B809">
        <v>-166.72499999999999</v>
      </c>
      <c r="C809">
        <v>36</v>
      </c>
      <c r="D809">
        <v>7000</v>
      </c>
      <c r="E809">
        <v>69</v>
      </c>
      <c r="F809">
        <f>[1]!wallScanTrans(B809,G802,H802,I802,L802)+J802</f>
        <v>64.352779003289214</v>
      </c>
      <c r="G809">
        <f t="shared" si="15"/>
        <v>0.31299511582999406</v>
      </c>
    </row>
    <row r="810" spans="1:12">
      <c r="A810">
        <v>6</v>
      </c>
      <c r="B810">
        <v>-166.66</v>
      </c>
      <c r="C810">
        <v>37</v>
      </c>
      <c r="D810">
        <v>7000</v>
      </c>
      <c r="E810">
        <v>70</v>
      </c>
      <c r="F810">
        <f>[1]!wallScanTrans(B810,G802,H802,I802,L802)+J802</f>
        <v>64.352779003289214</v>
      </c>
      <c r="G810">
        <f t="shared" si="15"/>
        <v>0.45558721408130232</v>
      </c>
    </row>
    <row r="811" spans="1:12">
      <c r="A811">
        <v>7</v>
      </c>
      <c r="B811">
        <v>-166.595</v>
      </c>
      <c r="C811">
        <v>36</v>
      </c>
      <c r="D811">
        <v>7000</v>
      </c>
      <c r="E811">
        <v>57</v>
      </c>
      <c r="F811">
        <f>[1]!wallScanTrans(B811,G802,H802,I802,L802)+J802</f>
        <v>64.352779003289214</v>
      </c>
      <c r="G811">
        <f t="shared" si="15"/>
        <v>0.9484799837054515</v>
      </c>
    </row>
    <row r="812" spans="1:12">
      <c r="A812">
        <v>8</v>
      </c>
      <c r="B812">
        <v>-166.52500000000001</v>
      </c>
      <c r="C812">
        <v>36</v>
      </c>
      <c r="D812">
        <v>7000</v>
      </c>
      <c r="E812">
        <v>65</v>
      </c>
      <c r="F812">
        <f>[1]!wallScanTrans(B812,G802,H802,I802,L802)+J802</f>
        <v>64.352779003289214</v>
      </c>
      <c r="G812">
        <f t="shared" si="15"/>
        <v>6.4445387474354309E-3</v>
      </c>
    </row>
    <row r="813" spans="1:12">
      <c r="A813">
        <v>9</v>
      </c>
      <c r="B813">
        <v>-166.465</v>
      </c>
      <c r="C813">
        <v>37</v>
      </c>
      <c r="D813">
        <v>7000</v>
      </c>
      <c r="E813">
        <v>67</v>
      </c>
      <c r="F813">
        <f>[1]!wallScanTrans(B813,G802,H802,I802,L802)+J802</f>
        <v>64.352779003289214</v>
      </c>
      <c r="G813">
        <f t="shared" si="15"/>
        <v>0.10459371649890219</v>
      </c>
    </row>
    <row r="814" spans="1:12">
      <c r="A814">
        <v>10</v>
      </c>
      <c r="B814">
        <v>-166.4</v>
      </c>
      <c r="C814">
        <v>36</v>
      </c>
      <c r="D814">
        <v>7000</v>
      </c>
      <c r="E814">
        <v>72</v>
      </c>
      <c r="F814">
        <f>[1]!wallScanTrans(B814,G802,H802,I802,L802)+J802</f>
        <v>64.352779003289214</v>
      </c>
      <c r="G814">
        <f t="shared" si="15"/>
        <v>0.81222206906297645</v>
      </c>
    </row>
    <row r="815" spans="1:12">
      <c r="A815">
        <v>11</v>
      </c>
      <c r="B815">
        <v>-166.33</v>
      </c>
      <c r="C815">
        <v>36</v>
      </c>
      <c r="D815">
        <v>7000</v>
      </c>
      <c r="E815">
        <v>69</v>
      </c>
      <c r="F815">
        <f>[1]!wallScanTrans(B815,G802,H802,I802,L802)+J802</f>
        <v>64.352779003289214</v>
      </c>
      <c r="G815">
        <f t="shared" si="15"/>
        <v>0.31299511582999406</v>
      </c>
    </row>
    <row r="816" spans="1:12">
      <c r="A816">
        <v>12</v>
      </c>
      <c r="B816">
        <v>-166.27</v>
      </c>
      <c r="C816">
        <v>37</v>
      </c>
      <c r="D816">
        <v>7000</v>
      </c>
      <c r="E816">
        <v>57</v>
      </c>
      <c r="F816">
        <f>[1]!wallScanTrans(B816,G802,H802,I802,L802)+J802</f>
        <v>64.352779003289214</v>
      </c>
      <c r="G816">
        <f t="shared" si="15"/>
        <v>0.9484799837054515</v>
      </c>
    </row>
    <row r="817" spans="1:7">
      <c r="A817">
        <v>13</v>
      </c>
      <c r="B817">
        <v>-166.20500000000001</v>
      </c>
      <c r="C817">
        <v>36</v>
      </c>
      <c r="D817">
        <v>7000</v>
      </c>
      <c r="E817">
        <v>69</v>
      </c>
      <c r="F817">
        <f>[1]!wallScanTrans(B817,G802,H802,I802,L802)+J802</f>
        <v>64.352779003289214</v>
      </c>
      <c r="G817">
        <f t="shared" si="15"/>
        <v>0.31299511582999406</v>
      </c>
    </row>
    <row r="818" spans="1:7">
      <c r="A818">
        <v>14</v>
      </c>
      <c r="B818">
        <v>-166.13499999999999</v>
      </c>
      <c r="C818">
        <v>37</v>
      </c>
      <c r="D818">
        <v>7000</v>
      </c>
      <c r="E818">
        <v>62</v>
      </c>
      <c r="F818">
        <f>[1]!wallScanTrans(B818,G802,H802,I802,L802)+J802</f>
        <v>64.352779003289214</v>
      </c>
      <c r="G818">
        <f t="shared" si="15"/>
        <v>8.9283371585783672E-2</v>
      </c>
    </row>
    <row r="819" spans="1:7">
      <c r="A819">
        <v>15</v>
      </c>
      <c r="B819">
        <v>-166.07499999999999</v>
      </c>
      <c r="C819">
        <v>36</v>
      </c>
      <c r="D819">
        <v>7000</v>
      </c>
      <c r="E819">
        <v>58</v>
      </c>
      <c r="F819">
        <f>[1]!wallScanTrans(B819,G802,H802,I802,L802)+J802</f>
        <v>64.665372348061439</v>
      </c>
      <c r="G819">
        <f t="shared" si="15"/>
        <v>0.76598600928107008</v>
      </c>
    </row>
    <row r="820" spans="1:7">
      <c r="A820">
        <v>16</v>
      </c>
      <c r="B820">
        <v>-166.01</v>
      </c>
      <c r="C820">
        <v>37</v>
      </c>
      <c r="D820">
        <v>7000</v>
      </c>
      <c r="E820">
        <v>72</v>
      </c>
      <c r="F820">
        <f>[1]!wallScanTrans(B820,G802,H802,I802,L802)+J802</f>
        <v>70.544582603845555</v>
      </c>
      <c r="G820">
        <f t="shared" si="15"/>
        <v>2.941999718095812E-2</v>
      </c>
    </row>
    <row r="821" spans="1:7">
      <c r="A821">
        <v>17</v>
      </c>
      <c r="B821">
        <v>-165.94</v>
      </c>
      <c r="C821">
        <v>37</v>
      </c>
      <c r="D821">
        <v>7000</v>
      </c>
      <c r="E821">
        <v>105</v>
      </c>
      <c r="F821">
        <f>[1]!wallScanTrans(B821,G802,H802,I802,L802)+J802</f>
        <v>85.200852452034269</v>
      </c>
      <c r="G821">
        <f t="shared" si="15"/>
        <v>3.7333927964392135</v>
      </c>
    </row>
    <row r="822" spans="1:7">
      <c r="A822">
        <v>18</v>
      </c>
      <c r="B822">
        <v>-165.875</v>
      </c>
      <c r="C822">
        <v>36</v>
      </c>
      <c r="D822">
        <v>7000</v>
      </c>
      <c r="E822">
        <v>99</v>
      </c>
      <c r="F822">
        <f>[1]!wallScanTrans(B822,G802,H802,I802,L802)+J802</f>
        <v>106.54042905717378</v>
      </c>
      <c r="G822">
        <f t="shared" si="15"/>
        <v>0.57432394309364332</v>
      </c>
    </row>
    <row r="823" spans="1:7">
      <c r="A823">
        <v>19</v>
      </c>
      <c r="B823">
        <v>-165.815</v>
      </c>
      <c r="C823">
        <v>36</v>
      </c>
      <c r="D823">
        <v>7000</v>
      </c>
      <c r="E823">
        <v>113</v>
      </c>
      <c r="F823">
        <f>[1]!wallScanTrans(B823,G802,H802,I802,L802)+J802</f>
        <v>131.37748023512586</v>
      </c>
      <c r="G823">
        <f t="shared" si="15"/>
        <v>2.9887768123224916</v>
      </c>
    </row>
    <row r="824" spans="1:7">
      <c r="A824">
        <v>20</v>
      </c>
      <c r="B824">
        <v>-165.745</v>
      </c>
      <c r="C824">
        <v>37</v>
      </c>
      <c r="D824">
        <v>7000</v>
      </c>
      <c r="E824">
        <v>171</v>
      </c>
      <c r="F824">
        <f>[1]!wallScanTrans(B824,G802,H802,I802,L802)+J802</f>
        <v>154.33007935309638</v>
      </c>
      <c r="G824">
        <f t="shared" si="15"/>
        <v>1.6250658150530035</v>
      </c>
    </row>
    <row r="825" spans="1:7">
      <c r="A825">
        <v>21</v>
      </c>
      <c r="B825">
        <v>-165.685</v>
      </c>
      <c r="C825">
        <v>36</v>
      </c>
      <c r="D825">
        <v>7000</v>
      </c>
      <c r="E825">
        <v>181</v>
      </c>
      <c r="F825">
        <f>[1]!wallScanTrans(B825,G802,H802,I802,L802)+J802</f>
        <v>167.13246180688333</v>
      </c>
      <c r="G825">
        <f t="shared" si="15"/>
        <v>1.0624785388814897</v>
      </c>
    </row>
    <row r="826" spans="1:7">
      <c r="A826">
        <v>22</v>
      </c>
      <c r="B826">
        <v>-165.62</v>
      </c>
      <c r="C826">
        <v>36</v>
      </c>
      <c r="D826">
        <v>7000</v>
      </c>
      <c r="E826">
        <v>191</v>
      </c>
      <c r="F826">
        <f>[1]!wallScanTrans(B826,G802,H802,I802,L802)+J802</f>
        <v>173.84413245156057</v>
      </c>
      <c r="G826">
        <f t="shared" si="15"/>
        <v>1.5409622583224982</v>
      </c>
    </row>
    <row r="827" spans="1:7">
      <c r="A827">
        <v>23</v>
      </c>
      <c r="B827">
        <v>-165.55</v>
      </c>
      <c r="C827">
        <v>37</v>
      </c>
      <c r="D827">
        <v>7000</v>
      </c>
      <c r="E827">
        <v>202</v>
      </c>
      <c r="F827">
        <f>[1]!wallScanTrans(B827,G802,H802,I802,L802)+J802</f>
        <v>174.44452424544031</v>
      </c>
      <c r="G827">
        <f t="shared" si="15"/>
        <v>3.7589319012877582</v>
      </c>
    </row>
    <row r="828" spans="1:7">
      <c r="A828">
        <v>24</v>
      </c>
      <c r="B828">
        <v>-165.49</v>
      </c>
      <c r="C828">
        <v>35</v>
      </c>
      <c r="D828">
        <v>7000</v>
      </c>
      <c r="E828">
        <v>162</v>
      </c>
      <c r="F828">
        <f>[1]!wallScanTrans(B828,G802,H802,I802,L802)+J802</f>
        <v>174.44452424544031</v>
      </c>
      <c r="G828">
        <f t="shared" si="15"/>
        <v>0.95596409688488659</v>
      </c>
    </row>
    <row r="829" spans="1:7">
      <c r="A829">
        <v>25</v>
      </c>
      <c r="B829">
        <v>-165.42</v>
      </c>
      <c r="C829">
        <v>36</v>
      </c>
      <c r="D829">
        <v>7000</v>
      </c>
      <c r="E829">
        <v>174</v>
      </c>
      <c r="F829">
        <f>[1]!wallScanTrans(B829,G802,H802,I802,L802)+J802</f>
        <v>174.44452424544031</v>
      </c>
      <c r="G829">
        <f t="shared" si="15"/>
        <v>1.1356425562314553E-3</v>
      </c>
    </row>
    <row r="830" spans="1:7">
      <c r="A830">
        <v>26</v>
      </c>
      <c r="B830">
        <v>-165.36</v>
      </c>
      <c r="C830">
        <v>36</v>
      </c>
      <c r="D830">
        <v>7000</v>
      </c>
      <c r="E830">
        <v>157</v>
      </c>
      <c r="F830">
        <f>[1]!wallScanTrans(B830,G802,H802,I802,L802)+J802</f>
        <v>174.44452424544031</v>
      </c>
      <c r="G830">
        <f t="shared" si="15"/>
        <v>1.9382893385334692</v>
      </c>
    </row>
    <row r="831" spans="1:7">
      <c r="A831">
        <v>27</v>
      </c>
      <c r="B831">
        <v>-165.29499999999999</v>
      </c>
      <c r="C831">
        <v>36</v>
      </c>
      <c r="D831">
        <v>7000</v>
      </c>
      <c r="E831">
        <v>171</v>
      </c>
      <c r="F831">
        <f>[1]!wallScanTrans(B831,G802,H802,I802,L802)+J802</f>
        <v>174.44452424544031</v>
      </c>
      <c r="G831">
        <f t="shared" si="15"/>
        <v>6.9384487002491863E-2</v>
      </c>
    </row>
    <row r="832" spans="1:7">
      <c r="A832">
        <v>28</v>
      </c>
      <c r="B832">
        <v>-165.22499999999999</v>
      </c>
      <c r="C832">
        <v>36</v>
      </c>
      <c r="D832">
        <v>7000</v>
      </c>
      <c r="E832">
        <v>163</v>
      </c>
      <c r="F832">
        <f>[1]!wallScanTrans(B832,G802,H802,I802,L802)+J802</f>
        <v>174.44452424544031</v>
      </c>
      <c r="G832">
        <f t="shared" si="15"/>
        <v>0.80354070677589573</v>
      </c>
    </row>
    <row r="833" spans="1:7">
      <c r="A833">
        <v>29</v>
      </c>
      <c r="B833">
        <v>-165.155</v>
      </c>
      <c r="C833">
        <v>35</v>
      </c>
      <c r="D833">
        <v>7000</v>
      </c>
      <c r="E833">
        <v>181</v>
      </c>
      <c r="F833">
        <f>[1]!wallScanTrans(B833,G802,H802,I802,L802)+J802</f>
        <v>174.44452424544031</v>
      </c>
      <c r="G833">
        <f t="shared" si="15"/>
        <v>0.23742686391502757</v>
      </c>
    </row>
    <row r="834" spans="1:7">
      <c r="A834">
        <v>30</v>
      </c>
      <c r="B834">
        <v>-165.095</v>
      </c>
      <c r="C834">
        <v>37</v>
      </c>
      <c r="D834">
        <v>7000</v>
      </c>
      <c r="E834">
        <v>156</v>
      </c>
      <c r="F834">
        <f>[1]!wallScanTrans(B834,G802,H802,I802,L802)+J802</f>
        <v>174.44452424544031</v>
      </c>
      <c r="G834">
        <f t="shared" si="15"/>
        <v>2.1807722733374058</v>
      </c>
    </row>
    <row r="835" spans="1:7">
      <c r="A835">
        <v>31</v>
      </c>
      <c r="B835">
        <v>-165.02500000000001</v>
      </c>
      <c r="C835">
        <v>36</v>
      </c>
      <c r="D835">
        <v>7000</v>
      </c>
      <c r="E835">
        <v>177</v>
      </c>
      <c r="F835">
        <f>[1]!wallScanTrans(B835,G802,H802,I802,L802)+J802</f>
        <v>174.44452424544031</v>
      </c>
      <c r="G835">
        <f t="shared" si="15"/>
        <v>3.6895233514929036E-2</v>
      </c>
    </row>
    <row r="836" spans="1:7">
      <c r="A836">
        <v>32</v>
      </c>
      <c r="B836">
        <v>-164.97</v>
      </c>
      <c r="C836">
        <v>36</v>
      </c>
      <c r="D836">
        <v>7000</v>
      </c>
      <c r="E836">
        <v>181</v>
      </c>
      <c r="F836">
        <f>[1]!wallScanTrans(B836,G802,H802,I802,L802)+J802</f>
        <v>174.44452424544031</v>
      </c>
      <c r="G836">
        <f t="shared" si="15"/>
        <v>0.23742686391502757</v>
      </c>
    </row>
    <row r="837" spans="1:7">
      <c r="A837">
        <v>33</v>
      </c>
      <c r="B837">
        <v>-164.905</v>
      </c>
      <c r="C837">
        <v>36</v>
      </c>
      <c r="D837">
        <v>7000</v>
      </c>
      <c r="E837">
        <v>183</v>
      </c>
      <c r="F837">
        <f>[1]!wallScanTrans(B837,G802,H802,I802,L802)+J802</f>
        <v>174.44452424544031</v>
      </c>
      <c r="G837">
        <f t="shared" si="15"/>
        <v>0.39997904582982935</v>
      </c>
    </row>
    <row r="838" spans="1:7">
      <c r="A838">
        <v>34</v>
      </c>
      <c r="B838">
        <v>-164.84</v>
      </c>
      <c r="C838">
        <v>37</v>
      </c>
      <c r="D838">
        <v>7000</v>
      </c>
      <c r="E838">
        <v>171</v>
      </c>
      <c r="F838">
        <f>[1]!wallScanTrans(B838,G802,H802,I802,L802)+J802</f>
        <v>174.44452424544031</v>
      </c>
      <c r="G838">
        <f t="shared" si="15"/>
        <v>6.9384487002491863E-2</v>
      </c>
    </row>
    <row r="839" spans="1:7">
      <c r="A839" t="s">
        <v>0</v>
      </c>
    </row>
    <row r="840" spans="1:7">
      <c r="A840" t="s">
        <v>0</v>
      </c>
    </row>
    <row r="841" spans="1:7">
      <c r="A841" t="s">
        <v>0</v>
      </c>
    </row>
    <row r="842" spans="1:7">
      <c r="A842" t="s">
        <v>0</v>
      </c>
    </row>
    <row r="843" spans="1:7">
      <c r="A843" t="s">
        <v>114</v>
      </c>
    </row>
    <row r="844" spans="1:7">
      <c r="A844" t="s">
        <v>65</v>
      </c>
    </row>
    <row r="845" spans="1:7">
      <c r="A845" t="s">
        <v>3</v>
      </c>
    </row>
    <row r="846" spans="1:7">
      <c r="A846" t="s">
        <v>4</v>
      </c>
    </row>
    <row r="847" spans="1:7">
      <c r="A847" t="s">
        <v>5</v>
      </c>
    </row>
    <row r="848" spans="1:7">
      <c r="A848" t="s">
        <v>6</v>
      </c>
    </row>
    <row r="849" spans="1:12">
      <c r="A849" t="s">
        <v>66</v>
      </c>
    </row>
    <row r="850" spans="1:12">
      <c r="A850" t="s">
        <v>73</v>
      </c>
    </row>
    <row r="851" spans="1:12">
      <c r="A851" t="s">
        <v>9</v>
      </c>
    </row>
    <row r="852" spans="1:12">
      <c r="A852" t="s">
        <v>10</v>
      </c>
      <c r="G852" t="s">
        <v>56</v>
      </c>
      <c r="H852" t="s">
        <v>57</v>
      </c>
      <c r="I852" t="s">
        <v>58</v>
      </c>
      <c r="J852" t="s">
        <v>59</v>
      </c>
      <c r="L852" t="s">
        <v>60</v>
      </c>
    </row>
    <row r="853" spans="1:12">
      <c r="A853" t="s">
        <v>11</v>
      </c>
      <c r="G853">
        <v>110.17640662331631</v>
      </c>
      <c r="H853">
        <v>-166.08999390265768</v>
      </c>
      <c r="I853">
        <v>0.301724912448949</v>
      </c>
      <c r="J853">
        <v>61.763368356182497</v>
      </c>
      <c r="L853">
        <v>90</v>
      </c>
    </row>
    <row r="854" spans="1:12">
      <c r="A854" t="s">
        <v>0</v>
      </c>
    </row>
    <row r="855" spans="1:12">
      <c r="A855" t="s">
        <v>38</v>
      </c>
      <c r="B855" t="s">
        <v>30</v>
      </c>
      <c r="C855" t="s">
        <v>20</v>
      </c>
      <c r="D855" t="s">
        <v>37</v>
      </c>
      <c r="E855" t="s">
        <v>36</v>
      </c>
      <c r="F855" t="s">
        <v>61</v>
      </c>
      <c r="G855" t="s">
        <v>62</v>
      </c>
      <c r="H855" t="s">
        <v>63</v>
      </c>
    </row>
    <row r="856" spans="1:12">
      <c r="A856">
        <v>1</v>
      </c>
      <c r="B856">
        <v>-167.13499999999999</v>
      </c>
      <c r="C856">
        <v>37</v>
      </c>
      <c r="D856">
        <v>7000</v>
      </c>
      <c r="E856">
        <v>60</v>
      </c>
      <c r="F856">
        <f>[1]!wallScanTrans(B856,G853,H853,I853,L853)+J853</f>
        <v>61.763368356182497</v>
      </c>
      <c r="G856">
        <f>(F856-E856)^2/E856</f>
        <v>5.1824465993096001E-2</v>
      </c>
      <c r="H856">
        <f>SUM(G856:G889)/(COUNT(G856:G889)-4)</f>
        <v>1.3805577499062933</v>
      </c>
    </row>
    <row r="857" spans="1:12">
      <c r="A857">
        <v>2</v>
      </c>
      <c r="B857">
        <v>-167.06</v>
      </c>
      <c r="C857">
        <v>37</v>
      </c>
      <c r="D857">
        <v>7000</v>
      </c>
      <c r="E857">
        <v>62</v>
      </c>
      <c r="F857">
        <f>[1]!wallScanTrans(B857,G853,H853,I853,L853)+J853</f>
        <v>61.763368356182497</v>
      </c>
      <c r="G857">
        <f t="shared" ref="G857:G889" si="16">(F857-E857)^2/E857</f>
        <v>9.0313765896409307E-4</v>
      </c>
    </row>
    <row r="858" spans="1:12">
      <c r="A858">
        <v>3</v>
      </c>
      <c r="B858">
        <v>-166.99</v>
      </c>
      <c r="C858">
        <v>35</v>
      </c>
      <c r="D858">
        <v>7000</v>
      </c>
      <c r="E858">
        <v>61</v>
      </c>
      <c r="F858">
        <f>[1]!wallScanTrans(B858,G853,H853,I853,L853)+J853</f>
        <v>61.763368356182497</v>
      </c>
      <c r="G858">
        <f t="shared" si="16"/>
        <v>9.5529712659142146E-3</v>
      </c>
    </row>
    <row r="859" spans="1:12">
      <c r="A859">
        <v>4</v>
      </c>
      <c r="B859">
        <v>-166.92500000000001</v>
      </c>
      <c r="C859">
        <v>36</v>
      </c>
      <c r="D859">
        <v>7000</v>
      </c>
      <c r="E859">
        <v>55</v>
      </c>
      <c r="F859">
        <f>[1]!wallScanTrans(B859,G853,H853,I853,L853)+J853</f>
        <v>61.763368356182497</v>
      </c>
      <c r="G859">
        <f t="shared" si="16"/>
        <v>0.83169366402564948</v>
      </c>
    </row>
    <row r="860" spans="1:12">
      <c r="A860">
        <v>5</v>
      </c>
      <c r="B860">
        <v>-166.87</v>
      </c>
      <c r="C860">
        <v>37</v>
      </c>
      <c r="D860">
        <v>7000</v>
      </c>
      <c r="E860">
        <v>67</v>
      </c>
      <c r="F860">
        <f>[1]!wallScanTrans(B860,G853,H853,I853,L853)+J853</f>
        <v>61.763368356182497</v>
      </c>
      <c r="G860">
        <f t="shared" si="16"/>
        <v>0.40928822347807176</v>
      </c>
    </row>
    <row r="861" spans="1:12">
      <c r="A861">
        <v>6</v>
      </c>
      <c r="B861">
        <v>-166.79</v>
      </c>
      <c r="C861">
        <v>37</v>
      </c>
      <c r="D861">
        <v>7000</v>
      </c>
      <c r="E861">
        <v>67</v>
      </c>
      <c r="F861">
        <f>[1]!wallScanTrans(B861,G853,H853,I853,L853)+J853</f>
        <v>61.763368356182497</v>
      </c>
      <c r="G861">
        <f t="shared" si="16"/>
        <v>0.40928822347807176</v>
      </c>
    </row>
    <row r="862" spans="1:12">
      <c r="A862">
        <v>7</v>
      </c>
      <c r="B862">
        <v>-166.72499999999999</v>
      </c>
      <c r="C862">
        <v>36</v>
      </c>
      <c r="D862">
        <v>7000</v>
      </c>
      <c r="E862">
        <v>74</v>
      </c>
      <c r="F862">
        <f>[1]!wallScanTrans(B862,G853,H853,I853,L853)+J853</f>
        <v>61.763368356182497</v>
      </c>
      <c r="G862">
        <f t="shared" si="16"/>
        <v>2.0234480268442683</v>
      </c>
    </row>
    <row r="863" spans="1:12">
      <c r="A863">
        <v>8</v>
      </c>
      <c r="B863">
        <v>-166.66</v>
      </c>
      <c r="C863">
        <v>36</v>
      </c>
      <c r="D863">
        <v>7000</v>
      </c>
      <c r="E863">
        <v>51</v>
      </c>
      <c r="F863">
        <f>[1]!wallScanTrans(B863,G853,H853,I853,L853)+J853</f>
        <v>61.763368356182497</v>
      </c>
      <c r="G863">
        <f t="shared" si="16"/>
        <v>2.2715705562915822</v>
      </c>
    </row>
    <row r="864" spans="1:12">
      <c r="A864">
        <v>9</v>
      </c>
      <c r="B864">
        <v>-166.595</v>
      </c>
      <c r="C864">
        <v>37</v>
      </c>
      <c r="D864">
        <v>7000</v>
      </c>
      <c r="E864">
        <v>49</v>
      </c>
      <c r="F864">
        <f>[1]!wallScanTrans(B864,G853,H853,I853,L853)+J853</f>
        <v>61.763368356182497</v>
      </c>
      <c r="G864">
        <f t="shared" si="16"/>
        <v>3.3245626897061369</v>
      </c>
    </row>
    <row r="865" spans="1:7">
      <c r="A865">
        <v>10</v>
      </c>
      <c r="B865">
        <v>-166.53</v>
      </c>
      <c r="C865">
        <v>36</v>
      </c>
      <c r="D865">
        <v>7000</v>
      </c>
      <c r="E865">
        <v>72</v>
      </c>
      <c r="F865">
        <f>[1]!wallScanTrans(B865,G853,H853,I853,L853)+J853</f>
        <v>61.763368356182497</v>
      </c>
      <c r="G865">
        <f t="shared" si="16"/>
        <v>1.4553976029334144</v>
      </c>
    </row>
    <row r="866" spans="1:7">
      <c r="A866">
        <v>11</v>
      </c>
      <c r="B866">
        <v>-166.48</v>
      </c>
      <c r="C866">
        <v>36</v>
      </c>
      <c r="D866">
        <v>7000</v>
      </c>
      <c r="E866">
        <v>70</v>
      </c>
      <c r="F866">
        <f>[1]!wallScanTrans(B866,G853,H853,I853,L853)+J853</f>
        <v>61.763368356182497</v>
      </c>
      <c r="G866">
        <f t="shared" si="16"/>
        <v>0.96917286908479749</v>
      </c>
    </row>
    <row r="867" spans="1:7">
      <c r="A867">
        <v>12</v>
      </c>
      <c r="B867">
        <v>-166.4</v>
      </c>
      <c r="C867">
        <v>37</v>
      </c>
      <c r="D867">
        <v>7000</v>
      </c>
      <c r="E867">
        <v>61</v>
      </c>
      <c r="F867">
        <f>[1]!wallScanTrans(B867,G853,H853,I853,L853)+J853</f>
        <v>61.763368356182497</v>
      </c>
      <c r="G867">
        <f t="shared" si="16"/>
        <v>9.5529712659142146E-3</v>
      </c>
    </row>
    <row r="868" spans="1:7">
      <c r="A868">
        <v>13</v>
      </c>
      <c r="B868">
        <v>-166.34</v>
      </c>
      <c r="C868">
        <v>36</v>
      </c>
      <c r="D868">
        <v>7000</v>
      </c>
      <c r="E868">
        <v>66</v>
      </c>
      <c r="F868">
        <f>[1]!wallScanTrans(B868,G853,H853,I853,L853)+J853</f>
        <v>61.763368356182497</v>
      </c>
      <c r="G868">
        <f t="shared" si="16"/>
        <v>0.27195526796054242</v>
      </c>
    </row>
    <row r="869" spans="1:7">
      <c r="A869">
        <v>14</v>
      </c>
      <c r="B869">
        <v>-166.27500000000001</v>
      </c>
      <c r="C869">
        <v>36</v>
      </c>
      <c r="D869">
        <v>7000</v>
      </c>
      <c r="E869">
        <v>69</v>
      </c>
      <c r="F869">
        <f>[1]!wallScanTrans(B869,G853,H853,I853,L853)+J853</f>
        <v>62.735754192703361</v>
      </c>
      <c r="G869">
        <f t="shared" si="16"/>
        <v>0.56870689180048584</v>
      </c>
    </row>
    <row r="870" spans="1:7">
      <c r="A870">
        <v>15</v>
      </c>
      <c r="B870">
        <v>-166.215</v>
      </c>
      <c r="C870">
        <v>37</v>
      </c>
      <c r="D870">
        <v>7000</v>
      </c>
      <c r="E870">
        <v>61</v>
      </c>
      <c r="F870">
        <f>[1]!wallScanTrans(B870,G853,H853,I853,L853)+J853</f>
        <v>71.20911843861208</v>
      </c>
      <c r="G870">
        <f t="shared" si="16"/>
        <v>1.7086245785837566</v>
      </c>
    </row>
    <row r="871" spans="1:7">
      <c r="A871">
        <v>16</v>
      </c>
      <c r="B871">
        <v>-166.15</v>
      </c>
      <c r="C871">
        <v>37</v>
      </c>
      <c r="D871">
        <v>7000</v>
      </c>
      <c r="E871">
        <v>97</v>
      </c>
      <c r="F871">
        <f>[1]!wallScanTrans(B871,G853,H853,I853,L853)+J853</f>
        <v>90.221677757335314</v>
      </c>
      <c r="G871">
        <f t="shared" si="16"/>
        <v>0.47366651984951358</v>
      </c>
    </row>
    <row r="872" spans="1:7">
      <c r="A872">
        <v>17</v>
      </c>
      <c r="B872">
        <v>-166.09</v>
      </c>
      <c r="C872">
        <v>37</v>
      </c>
      <c r="D872">
        <v>7000</v>
      </c>
      <c r="E872">
        <v>128</v>
      </c>
      <c r="F872">
        <f>[1]!wallScanTrans(B872,G853,H853,I853,L853)+J853</f>
        <v>116.84842302291818</v>
      </c>
      <c r="G872">
        <f t="shared" si="16"/>
        <v>0.97154428965454087</v>
      </c>
    </row>
    <row r="873" spans="1:7">
      <c r="A873">
        <v>18</v>
      </c>
      <c r="B873">
        <v>-166.02500000000001</v>
      </c>
      <c r="C873">
        <v>37</v>
      </c>
      <c r="D873">
        <v>7000</v>
      </c>
      <c r="E873">
        <v>127</v>
      </c>
      <c r="F873">
        <f>[1]!wallScanTrans(B873,G853,H853,I853,L853)+J853</f>
        <v>145.30265891791515</v>
      </c>
      <c r="G873">
        <f t="shared" si="16"/>
        <v>2.6376954603585756</v>
      </c>
    </row>
    <row r="874" spans="1:7">
      <c r="A874">
        <v>19</v>
      </c>
      <c r="B874">
        <v>-165.95500000000001</v>
      </c>
      <c r="C874">
        <v>36</v>
      </c>
      <c r="D874">
        <v>7000</v>
      </c>
      <c r="E874">
        <v>170</v>
      </c>
      <c r="F874">
        <f>[1]!wallScanTrans(B874,G853,H853,I853,L853)+J853</f>
        <v>164.50905229263623</v>
      </c>
      <c r="G874">
        <f t="shared" si="16"/>
        <v>0.17735592191178517</v>
      </c>
    </row>
    <row r="875" spans="1:7">
      <c r="A875">
        <v>20</v>
      </c>
      <c r="B875">
        <v>-165.89</v>
      </c>
      <c r="C875">
        <v>38</v>
      </c>
      <c r="D875">
        <v>7000</v>
      </c>
      <c r="E875">
        <v>195</v>
      </c>
      <c r="F875">
        <f>[1]!wallScanTrans(B875,G853,H853,I853,L853)+J853</f>
        <v>171.72383252979995</v>
      </c>
      <c r="G875">
        <f t="shared" si="16"/>
        <v>2.7783588312861487</v>
      </c>
    </row>
    <row r="876" spans="1:7">
      <c r="A876">
        <v>21</v>
      </c>
      <c r="B876">
        <v>-165.82499999999999</v>
      </c>
      <c r="C876">
        <v>36</v>
      </c>
      <c r="D876">
        <v>7000</v>
      </c>
      <c r="E876">
        <v>196</v>
      </c>
      <c r="F876">
        <f>[1]!wallScanTrans(B876,G853,H853,I853,L853)+J853</f>
        <v>171.93977497949879</v>
      </c>
      <c r="G876">
        <f t="shared" si="16"/>
        <v>2.9535430001895526</v>
      </c>
    </row>
    <row r="877" spans="1:7">
      <c r="A877">
        <v>22</v>
      </c>
      <c r="B877">
        <v>-165.76</v>
      </c>
      <c r="C877">
        <v>37</v>
      </c>
      <c r="D877">
        <v>7000</v>
      </c>
      <c r="E877">
        <v>199</v>
      </c>
      <c r="F877">
        <f>[1]!wallScanTrans(B877,G853,H853,I853,L853)+J853</f>
        <v>171.93977497949879</v>
      </c>
      <c r="G877">
        <f t="shared" si="16"/>
        <v>3.6796772771867317</v>
      </c>
    </row>
    <row r="878" spans="1:7">
      <c r="A878">
        <v>23</v>
      </c>
      <c r="B878">
        <v>-165.7</v>
      </c>
      <c r="C878">
        <v>36</v>
      </c>
      <c r="D878">
        <v>7000</v>
      </c>
      <c r="E878">
        <v>186</v>
      </c>
      <c r="F878">
        <f>[1]!wallScanTrans(B878,G853,H853,I853,L853)+J853</f>
        <v>171.93977497949879</v>
      </c>
      <c r="G878">
        <f t="shared" si="16"/>
        <v>1.0628490732641298</v>
      </c>
    </row>
    <row r="879" spans="1:7">
      <c r="A879">
        <v>24</v>
      </c>
      <c r="B879">
        <v>-165.63499999999999</v>
      </c>
      <c r="C879">
        <v>36</v>
      </c>
      <c r="D879">
        <v>7000</v>
      </c>
      <c r="E879">
        <v>165</v>
      </c>
      <c r="F879">
        <f>[1]!wallScanTrans(B879,G853,H853,I853,L853)+J853</f>
        <v>171.93977497949879</v>
      </c>
      <c r="G879">
        <f t="shared" si="16"/>
        <v>0.29188167737016651</v>
      </c>
    </row>
    <row r="880" spans="1:7">
      <c r="A880">
        <v>25</v>
      </c>
      <c r="B880">
        <v>-165.565</v>
      </c>
      <c r="C880">
        <v>37</v>
      </c>
      <c r="D880">
        <v>7000</v>
      </c>
      <c r="E880">
        <v>188</v>
      </c>
      <c r="F880">
        <f>[1]!wallScanTrans(B880,G853,H853,I853,L853)+J853</f>
        <v>171.93977497949879</v>
      </c>
      <c r="G880">
        <f t="shared" si="16"/>
        <v>1.3719724878145372</v>
      </c>
    </row>
    <row r="881" spans="1:7">
      <c r="A881">
        <v>26</v>
      </c>
      <c r="B881">
        <v>-165.49</v>
      </c>
      <c r="C881">
        <v>36</v>
      </c>
      <c r="D881">
        <v>7000</v>
      </c>
      <c r="E881">
        <v>155</v>
      </c>
      <c r="F881">
        <f>[1]!wallScanTrans(B881,G853,H853,I853,L853)+J853</f>
        <v>171.93977497949879</v>
      </c>
      <c r="G881">
        <f t="shared" si="16"/>
        <v>1.8513288797164731</v>
      </c>
    </row>
    <row r="882" spans="1:7">
      <c r="A882">
        <v>27</v>
      </c>
      <c r="B882">
        <v>-165.43</v>
      </c>
      <c r="C882">
        <v>36</v>
      </c>
      <c r="D882">
        <v>7000</v>
      </c>
      <c r="E882">
        <v>166</v>
      </c>
      <c r="F882">
        <f>[1]!wallScanTrans(B882,G853,H853,I853,L853)+J853</f>
        <v>171.93977497949879</v>
      </c>
      <c r="G882">
        <f t="shared" si="16"/>
        <v>0.21253570365710775</v>
      </c>
    </row>
    <row r="883" spans="1:7">
      <c r="A883">
        <v>28</v>
      </c>
      <c r="B883">
        <v>-165.36500000000001</v>
      </c>
      <c r="C883">
        <v>36</v>
      </c>
      <c r="D883">
        <v>7000</v>
      </c>
      <c r="E883">
        <v>177</v>
      </c>
      <c r="F883">
        <f>[1]!wallScanTrans(B883,G853,H853,I853,L853)+J853</f>
        <v>171.93977497949879</v>
      </c>
      <c r="G883">
        <f t="shared" si="16"/>
        <v>0.14466597320964089</v>
      </c>
    </row>
    <row r="884" spans="1:7">
      <c r="A884">
        <v>29</v>
      </c>
      <c r="B884">
        <v>-165.3</v>
      </c>
      <c r="C884">
        <v>36</v>
      </c>
      <c r="D884">
        <v>7000</v>
      </c>
      <c r="E884">
        <v>181</v>
      </c>
      <c r="F884">
        <f>[1]!wallScanTrans(B884,G853,H853,I853,L853)+J853</f>
        <v>171.93977497949879</v>
      </c>
      <c r="G884">
        <f t="shared" si="16"/>
        <v>0.45352307968019945</v>
      </c>
    </row>
    <row r="885" spans="1:7">
      <c r="A885">
        <v>30</v>
      </c>
      <c r="B885">
        <v>-165.23500000000001</v>
      </c>
      <c r="C885">
        <v>37</v>
      </c>
      <c r="D885">
        <v>7000</v>
      </c>
      <c r="E885">
        <v>163</v>
      </c>
      <c r="F885">
        <f>[1]!wallScanTrans(B885,G853,H853,I853,L853)+J853</f>
        <v>171.93977497949879</v>
      </c>
      <c r="G885">
        <f t="shared" si="16"/>
        <v>0.49030415143602851</v>
      </c>
    </row>
    <row r="886" spans="1:7">
      <c r="A886">
        <v>31</v>
      </c>
      <c r="B886">
        <v>-165.17</v>
      </c>
      <c r="C886">
        <v>36</v>
      </c>
      <c r="D886">
        <v>7000</v>
      </c>
      <c r="E886">
        <v>167</v>
      </c>
      <c r="F886">
        <f>[1]!wallScanTrans(B886,G853,H853,I853,L853)+J853</f>
        <v>171.93977497949879</v>
      </c>
      <c r="G886">
        <f t="shared" si="16"/>
        <v>0.14611602903043294</v>
      </c>
    </row>
    <row r="887" spans="1:7">
      <c r="A887">
        <v>32</v>
      </c>
      <c r="B887">
        <v>-165.10499999999999</v>
      </c>
      <c r="C887">
        <v>36</v>
      </c>
      <c r="D887">
        <v>7000</v>
      </c>
      <c r="E887">
        <v>172</v>
      </c>
      <c r="F887">
        <f>[1]!wallScanTrans(B887,G853,H853,I853,L853)+J853</f>
        <v>171.93977497949879</v>
      </c>
      <c r="G887">
        <f t="shared" si="16"/>
        <v>2.1087517990527878E-5</v>
      </c>
    </row>
    <row r="888" spans="1:7">
      <c r="A888">
        <v>33</v>
      </c>
      <c r="B888">
        <v>-165.04</v>
      </c>
      <c r="C888">
        <v>37</v>
      </c>
      <c r="D888">
        <v>7000</v>
      </c>
      <c r="E888">
        <v>148</v>
      </c>
      <c r="F888">
        <f>[1]!wallScanTrans(B888,G853,H853,I853,L853)+J853</f>
        <v>171.93977497949879</v>
      </c>
      <c r="G888">
        <f t="shared" si="16"/>
        <v>3.872383959925922</v>
      </c>
    </row>
    <row r="889" spans="1:7">
      <c r="A889">
        <v>34</v>
      </c>
      <c r="B889">
        <v>-164.97</v>
      </c>
      <c r="C889">
        <v>36</v>
      </c>
      <c r="D889">
        <v>7000</v>
      </c>
      <c r="E889">
        <v>149</v>
      </c>
      <c r="F889">
        <f>[1]!wallScanTrans(B889,G853,H853,I853,L853)+J853</f>
        <v>171.93977497949879</v>
      </c>
      <c r="G889">
        <f t="shared" si="16"/>
        <v>3.5317669537586505</v>
      </c>
    </row>
    <row r="890" spans="1:7">
      <c r="A890" t="s">
        <v>0</v>
      </c>
    </row>
    <row r="891" spans="1:7">
      <c r="A891" t="s">
        <v>0</v>
      </c>
    </row>
    <row r="892" spans="1:7">
      <c r="A892" t="s">
        <v>0</v>
      </c>
    </row>
    <row r="893" spans="1:7">
      <c r="A893" t="s">
        <v>0</v>
      </c>
    </row>
    <row r="894" spans="1:7">
      <c r="A894" t="s">
        <v>115</v>
      </c>
    </row>
    <row r="895" spans="1:7">
      <c r="A895" t="s">
        <v>65</v>
      </c>
    </row>
    <row r="896" spans="1:7">
      <c r="A896" t="s">
        <v>3</v>
      </c>
    </row>
    <row r="897" spans="1:12">
      <c r="A897" t="s">
        <v>4</v>
      </c>
    </row>
    <row r="898" spans="1:12">
      <c r="A898" t="s">
        <v>5</v>
      </c>
    </row>
    <row r="899" spans="1:12">
      <c r="A899" t="s">
        <v>6</v>
      </c>
    </row>
    <row r="900" spans="1:12">
      <c r="A900" t="s">
        <v>66</v>
      </c>
    </row>
    <row r="901" spans="1:12">
      <c r="A901" t="s">
        <v>75</v>
      </c>
    </row>
    <row r="902" spans="1:12">
      <c r="A902" t="s">
        <v>9</v>
      </c>
    </row>
    <row r="903" spans="1:12">
      <c r="A903" t="s">
        <v>10</v>
      </c>
      <c r="G903" t="s">
        <v>56</v>
      </c>
      <c r="H903" t="s">
        <v>57</v>
      </c>
      <c r="I903" t="s">
        <v>58</v>
      </c>
      <c r="J903" t="s">
        <v>59</v>
      </c>
      <c r="L903" t="s">
        <v>60</v>
      </c>
    </row>
    <row r="904" spans="1:12">
      <c r="A904" t="s">
        <v>11</v>
      </c>
      <c r="G904">
        <v>96.795849532093669</v>
      </c>
      <c r="H904">
        <v>-165.97007723290858</v>
      </c>
      <c r="I904">
        <v>0.38336388010544353</v>
      </c>
      <c r="J904">
        <v>63.141164651166356</v>
      </c>
      <c r="L904">
        <v>90</v>
      </c>
    </row>
    <row r="905" spans="1:12">
      <c r="A905" t="s">
        <v>0</v>
      </c>
    </row>
    <row r="906" spans="1:12">
      <c r="A906" t="s">
        <v>38</v>
      </c>
      <c r="B906" t="s">
        <v>30</v>
      </c>
      <c r="C906" t="s">
        <v>20</v>
      </c>
      <c r="D906" t="s">
        <v>37</v>
      </c>
      <c r="E906" t="s">
        <v>36</v>
      </c>
      <c r="F906" t="s">
        <v>61</v>
      </c>
      <c r="G906" t="s">
        <v>62</v>
      </c>
      <c r="H906" t="s">
        <v>63</v>
      </c>
    </row>
    <row r="907" spans="1:12">
      <c r="A907">
        <v>1</v>
      </c>
      <c r="B907">
        <v>-167.01</v>
      </c>
      <c r="C907">
        <v>35</v>
      </c>
      <c r="D907">
        <v>7000</v>
      </c>
      <c r="E907">
        <v>54</v>
      </c>
      <c r="F907">
        <f>[1]!wallScanTrans(B907,G904,H904,I904,L904)+J904</f>
        <v>63.141164651166356</v>
      </c>
      <c r="G907">
        <f>(F907-E907)^2/E907</f>
        <v>1.5474239107358025</v>
      </c>
      <c r="H907">
        <f>SUM(G907:G940)/(COUNT(G907:G940)-4)</f>
        <v>0.83718606769727544</v>
      </c>
    </row>
    <row r="908" spans="1:12">
      <c r="A908">
        <v>2</v>
      </c>
      <c r="B908">
        <v>-166.92500000000001</v>
      </c>
      <c r="C908">
        <v>36</v>
      </c>
      <c r="D908">
        <v>7000</v>
      </c>
      <c r="E908">
        <v>76</v>
      </c>
      <c r="F908">
        <f>[1]!wallScanTrans(B908,G904,H904,I904,L904)+J904</f>
        <v>63.141164651166356</v>
      </c>
      <c r="G908">
        <f t="shared" ref="G908:G940" si="17">(F908-E908)^2/E908</f>
        <v>2.1756532437949163</v>
      </c>
    </row>
    <row r="909" spans="1:12">
      <c r="A909">
        <v>3</v>
      </c>
      <c r="B909">
        <v>-166.87</v>
      </c>
      <c r="C909">
        <v>36</v>
      </c>
      <c r="D909">
        <v>7000</v>
      </c>
      <c r="E909">
        <v>67</v>
      </c>
      <c r="F909">
        <f>[1]!wallScanTrans(B909,G904,H904,I904,L904)+J904</f>
        <v>63.141164651166356</v>
      </c>
      <c r="G909">
        <f t="shared" si="17"/>
        <v>0.22224791417026971</v>
      </c>
    </row>
    <row r="910" spans="1:12">
      <c r="A910">
        <v>4</v>
      </c>
      <c r="B910">
        <v>-166.79499999999999</v>
      </c>
      <c r="C910">
        <v>37</v>
      </c>
      <c r="D910">
        <v>7000</v>
      </c>
      <c r="E910">
        <v>67</v>
      </c>
      <c r="F910">
        <f>[1]!wallScanTrans(B910,G904,H904,I904,L904)+J904</f>
        <v>63.141164651166356</v>
      </c>
      <c r="G910">
        <f t="shared" si="17"/>
        <v>0.22224791417026971</v>
      </c>
    </row>
    <row r="911" spans="1:12">
      <c r="A911">
        <v>5</v>
      </c>
      <c r="B911">
        <v>-166.74</v>
      </c>
      <c r="C911">
        <v>36</v>
      </c>
      <c r="D911">
        <v>7000</v>
      </c>
      <c r="E911">
        <v>66</v>
      </c>
      <c r="F911">
        <f>[1]!wallScanTrans(B911,G904,H904,I904,L904)+J904</f>
        <v>63.141164651166356</v>
      </c>
      <c r="G911">
        <f t="shared" si="17"/>
        <v>0.12383241745061792</v>
      </c>
    </row>
    <row r="912" spans="1:12">
      <c r="A912">
        <v>6</v>
      </c>
      <c r="B912">
        <v>-166.67</v>
      </c>
      <c r="C912">
        <v>35</v>
      </c>
      <c r="D912">
        <v>7000</v>
      </c>
      <c r="E912">
        <v>59</v>
      </c>
      <c r="F912">
        <f>[1]!wallScanTrans(B912,G904,H904,I904,L904)+J904</f>
        <v>63.141164651166356</v>
      </c>
      <c r="G912">
        <f t="shared" si="17"/>
        <v>0.29066516386558933</v>
      </c>
    </row>
    <row r="913" spans="1:7">
      <c r="A913">
        <v>7</v>
      </c>
      <c r="B913">
        <v>-166.61</v>
      </c>
      <c r="C913">
        <v>37</v>
      </c>
      <c r="D913">
        <v>7000</v>
      </c>
      <c r="E913">
        <v>74</v>
      </c>
      <c r="F913">
        <f>[1]!wallScanTrans(B913,G904,H904,I904,L904)+J904</f>
        <v>63.141164651166356</v>
      </c>
      <c r="G913">
        <f t="shared" si="17"/>
        <v>1.5934365558524199</v>
      </c>
    </row>
    <row r="914" spans="1:7">
      <c r="A914">
        <v>8</v>
      </c>
      <c r="B914">
        <v>-166.54499999999999</v>
      </c>
      <c r="C914">
        <v>36</v>
      </c>
      <c r="D914">
        <v>7000</v>
      </c>
      <c r="E914">
        <v>61</v>
      </c>
      <c r="F914">
        <f>[1]!wallScanTrans(B914,G904,H904,I904,L904)+J904</f>
        <v>63.141164651166356</v>
      </c>
      <c r="G914">
        <f t="shared" si="17"/>
        <v>7.5157148580399083E-2</v>
      </c>
    </row>
    <row r="915" spans="1:7">
      <c r="A915">
        <v>9</v>
      </c>
      <c r="B915">
        <v>-166.48</v>
      </c>
      <c r="C915">
        <v>36</v>
      </c>
      <c r="D915">
        <v>7000</v>
      </c>
      <c r="E915">
        <v>59</v>
      </c>
      <c r="F915">
        <f>[1]!wallScanTrans(B915,G904,H904,I904,L904)+J904</f>
        <v>63.141164651166356</v>
      </c>
      <c r="G915">
        <f t="shared" si="17"/>
        <v>0.29066516386558933</v>
      </c>
    </row>
    <row r="916" spans="1:7">
      <c r="A916">
        <v>10</v>
      </c>
      <c r="B916">
        <v>-166.405</v>
      </c>
      <c r="C916">
        <v>37</v>
      </c>
      <c r="D916">
        <v>7000</v>
      </c>
      <c r="E916">
        <v>55</v>
      </c>
      <c r="F916">
        <f>[1]!wallScanTrans(B916,G904,H904,I904,L904)+J904</f>
        <v>63.141164651166356</v>
      </c>
      <c r="G916">
        <f t="shared" si="17"/>
        <v>1.205064761407284</v>
      </c>
    </row>
    <row r="917" spans="1:7">
      <c r="A917">
        <v>11</v>
      </c>
      <c r="B917">
        <v>-166.35</v>
      </c>
      <c r="C917">
        <v>37</v>
      </c>
      <c r="D917">
        <v>7000</v>
      </c>
      <c r="E917">
        <v>70</v>
      </c>
      <c r="F917">
        <f>[1]!wallScanTrans(B917,G904,H904,I904,L904)+J904</f>
        <v>63.141164651166356</v>
      </c>
      <c r="G917">
        <f t="shared" si="17"/>
        <v>0.67205174774871335</v>
      </c>
    </row>
    <row r="918" spans="1:7">
      <c r="A918">
        <v>12</v>
      </c>
      <c r="B918">
        <v>-166.27500000000001</v>
      </c>
      <c r="C918">
        <v>37</v>
      </c>
      <c r="D918">
        <v>7000</v>
      </c>
      <c r="E918">
        <v>58</v>
      </c>
      <c r="F918">
        <f>[1]!wallScanTrans(B918,G904,H904,I904,L904)+J904</f>
        <v>63.141164651166356</v>
      </c>
      <c r="G918">
        <f t="shared" si="17"/>
        <v>0.45571679259314624</v>
      </c>
    </row>
    <row r="919" spans="1:7">
      <c r="A919">
        <v>13</v>
      </c>
      <c r="B919">
        <v>-166.22</v>
      </c>
      <c r="C919">
        <v>36</v>
      </c>
      <c r="D919">
        <v>7000</v>
      </c>
      <c r="E919">
        <v>65</v>
      </c>
      <c r="F919">
        <f>[1]!wallScanTrans(B919,G904,H904,I904,L904)+J904</f>
        <v>63.435959040693042</v>
      </c>
      <c r="G919">
        <f t="shared" si="17"/>
        <v>3.7634217267535824E-2</v>
      </c>
    </row>
    <row r="920" spans="1:7">
      <c r="A920">
        <v>14</v>
      </c>
      <c r="B920">
        <v>-166.14500000000001</v>
      </c>
      <c r="C920">
        <v>36</v>
      </c>
      <c r="D920">
        <v>7000</v>
      </c>
      <c r="E920">
        <v>72</v>
      </c>
      <c r="F920">
        <f>[1]!wallScanTrans(B920,G904,H904,I904,L904)+J904</f>
        <v>69.230796441175571</v>
      </c>
      <c r="G920">
        <f t="shared" si="17"/>
        <v>0.10650678264174841</v>
      </c>
    </row>
    <row r="921" spans="1:7">
      <c r="A921">
        <v>15</v>
      </c>
      <c r="B921">
        <v>-166.09</v>
      </c>
      <c r="C921">
        <v>37</v>
      </c>
      <c r="D921">
        <v>7000</v>
      </c>
      <c r="E921">
        <v>72</v>
      </c>
      <c r="F921">
        <f>[1]!wallScanTrans(B921,G904,H904,I904,L904)+J904</f>
        <v>78.189470766949967</v>
      </c>
      <c r="G921">
        <f t="shared" si="17"/>
        <v>0.53207706076289174</v>
      </c>
    </row>
    <row r="922" spans="1:7">
      <c r="A922">
        <v>16</v>
      </c>
      <c r="B922">
        <v>-166.02500000000001</v>
      </c>
      <c r="C922">
        <v>36</v>
      </c>
      <c r="D922">
        <v>7000</v>
      </c>
      <c r="E922">
        <v>94</v>
      </c>
      <c r="F922">
        <f>[1]!wallScanTrans(B922,G904,H904,I904,L904)+J904</f>
        <v>93.914224314229628</v>
      </c>
      <c r="G922">
        <f t="shared" si="17"/>
        <v>7.8270939035931852E-5</v>
      </c>
    </row>
    <row r="923" spans="1:7">
      <c r="A923">
        <v>17</v>
      </c>
      <c r="B923">
        <v>-165.96</v>
      </c>
      <c r="C923">
        <v>37</v>
      </c>
      <c r="D923">
        <v>7000</v>
      </c>
      <c r="E923">
        <v>118</v>
      </c>
      <c r="F923">
        <f>[1]!wallScanTrans(B923,G904,H904,I904,L904)+J904</f>
        <v>115.07054324178389</v>
      </c>
      <c r="G923">
        <f t="shared" si="17"/>
        <v>7.2726414392017047E-2</v>
      </c>
    </row>
    <row r="924" spans="1:7">
      <c r="A924">
        <v>18</v>
      </c>
      <c r="B924">
        <v>-165.89500000000001</v>
      </c>
      <c r="C924">
        <v>36</v>
      </c>
      <c r="D924">
        <v>7000</v>
      </c>
      <c r="E924">
        <v>145</v>
      </c>
      <c r="F924">
        <f>[1]!wallScanTrans(B924,G904,H904,I904,L904)+J904</f>
        <v>134.6349933583252</v>
      </c>
      <c r="G924">
        <f t="shared" si="17"/>
        <v>0.74091974263422511</v>
      </c>
    </row>
    <row r="925" spans="1:7">
      <c r="A925">
        <v>19</v>
      </c>
      <c r="B925">
        <v>-165.83</v>
      </c>
      <c r="C925">
        <v>36</v>
      </c>
      <c r="D925">
        <v>7000</v>
      </c>
      <c r="E925">
        <v>139</v>
      </c>
      <c r="F925">
        <f>[1]!wallScanTrans(B925,G904,H904,I904,L904)+J904</f>
        <v>148.63411168543234</v>
      </c>
      <c r="G925">
        <f t="shared" si="17"/>
        <v>0.66774178393801475</v>
      </c>
    </row>
    <row r="926" spans="1:7">
      <c r="A926">
        <v>20</v>
      </c>
      <c r="B926">
        <v>-165.76499999999999</v>
      </c>
      <c r="C926">
        <v>37</v>
      </c>
      <c r="D926">
        <v>7000</v>
      </c>
      <c r="E926">
        <v>150</v>
      </c>
      <c r="F926">
        <f>[1]!wallScanTrans(B926,G904,H904,I904,L904)+J904</f>
        <v>157.06789822310785</v>
      </c>
      <c r="G926">
        <f t="shared" si="17"/>
        <v>0.33303456861474035</v>
      </c>
    </row>
    <row r="927" spans="1:7">
      <c r="A927">
        <v>21</v>
      </c>
      <c r="B927">
        <v>-165.7</v>
      </c>
      <c r="C927">
        <v>36</v>
      </c>
      <c r="D927">
        <v>7000</v>
      </c>
      <c r="E927">
        <v>174</v>
      </c>
      <c r="F927">
        <f>[1]!wallScanTrans(B927,G904,H904,I904,L904)+J904</f>
        <v>159.93635297134432</v>
      </c>
      <c r="G927">
        <f t="shared" si="17"/>
        <v>1.1367021134862973</v>
      </c>
    </row>
    <row r="928" spans="1:7">
      <c r="A928">
        <v>22</v>
      </c>
      <c r="B928">
        <v>-165.63499999999999</v>
      </c>
      <c r="C928">
        <v>36</v>
      </c>
      <c r="D928">
        <v>7000</v>
      </c>
      <c r="E928">
        <v>159</v>
      </c>
      <c r="F928">
        <f>[1]!wallScanTrans(B928,G904,H904,I904,L904)+J904</f>
        <v>159.93701418326003</v>
      </c>
      <c r="G928">
        <f t="shared" si="17"/>
        <v>5.5219847775500996E-3</v>
      </c>
    </row>
    <row r="929" spans="1:7">
      <c r="A929">
        <v>23</v>
      </c>
      <c r="B929">
        <v>-165.565</v>
      </c>
      <c r="C929">
        <v>37</v>
      </c>
      <c r="D929">
        <v>7000</v>
      </c>
      <c r="E929">
        <v>151</v>
      </c>
      <c r="F929">
        <f>[1]!wallScanTrans(B929,G904,H904,I904,L904)+J904</f>
        <v>159.93701418326003</v>
      </c>
      <c r="G929">
        <f t="shared" si="17"/>
        <v>0.52894187093901313</v>
      </c>
    </row>
    <row r="930" spans="1:7">
      <c r="A930">
        <v>24</v>
      </c>
      <c r="B930">
        <v>-165.505</v>
      </c>
      <c r="C930">
        <v>36</v>
      </c>
      <c r="D930">
        <v>7000</v>
      </c>
      <c r="E930">
        <v>141</v>
      </c>
      <c r="F930">
        <f>[1]!wallScanTrans(B930,G904,H904,I904,L904)+J904</f>
        <v>159.93701418326003</v>
      </c>
      <c r="G930">
        <f t="shared" si="17"/>
        <v>2.5433369232410756</v>
      </c>
    </row>
    <row r="931" spans="1:7">
      <c r="A931">
        <v>25</v>
      </c>
      <c r="B931">
        <v>-165.44</v>
      </c>
      <c r="C931">
        <v>36</v>
      </c>
      <c r="D931">
        <v>7000</v>
      </c>
      <c r="E931">
        <v>159</v>
      </c>
      <c r="F931">
        <f>[1]!wallScanTrans(B931,G904,H904,I904,L904)+J904</f>
        <v>159.93701418326003</v>
      </c>
      <c r="G931">
        <f t="shared" si="17"/>
        <v>5.5219847775500996E-3</v>
      </c>
    </row>
    <row r="932" spans="1:7">
      <c r="A932">
        <v>26</v>
      </c>
      <c r="B932">
        <v>-165.375</v>
      </c>
      <c r="C932">
        <v>36</v>
      </c>
      <c r="D932">
        <v>7000</v>
      </c>
      <c r="E932">
        <v>167</v>
      </c>
      <c r="F932">
        <f>[1]!wallScanTrans(B932,G904,H904,I904,L904)+J904</f>
        <v>159.93701418326003</v>
      </c>
      <c r="G932">
        <f t="shared" si="17"/>
        <v>0.29871717752976013</v>
      </c>
    </row>
    <row r="933" spans="1:7">
      <c r="A933">
        <v>27</v>
      </c>
      <c r="B933">
        <v>-165.30500000000001</v>
      </c>
      <c r="C933">
        <v>37</v>
      </c>
      <c r="D933">
        <v>7000</v>
      </c>
      <c r="E933">
        <v>171</v>
      </c>
      <c r="F933">
        <f>[1]!wallScanTrans(B933,G904,H904,I904,L904)+J904</f>
        <v>159.93701418326003</v>
      </c>
      <c r="G933">
        <f t="shared" si="17"/>
        <v>0.7157289776689455</v>
      </c>
    </row>
    <row r="934" spans="1:7">
      <c r="A934">
        <v>28</v>
      </c>
      <c r="B934">
        <v>-165.245</v>
      </c>
      <c r="C934">
        <v>36</v>
      </c>
      <c r="D934">
        <v>7000</v>
      </c>
      <c r="E934">
        <v>145</v>
      </c>
      <c r="F934">
        <f>[1]!wallScanTrans(B934,G904,H904,I904,L904)+J904</f>
        <v>159.93701418326003</v>
      </c>
      <c r="G934">
        <f t="shared" si="17"/>
        <v>1.5387199497304234</v>
      </c>
    </row>
    <row r="935" spans="1:7">
      <c r="A935">
        <v>29</v>
      </c>
      <c r="B935">
        <v>-165.16499999999999</v>
      </c>
      <c r="C935">
        <v>36</v>
      </c>
      <c r="D935">
        <v>7000</v>
      </c>
      <c r="E935">
        <v>161</v>
      </c>
      <c r="F935">
        <f>[1]!wallScanTrans(B935,G904,H904,I904,L904)+J904</f>
        <v>159.93701418326003</v>
      </c>
      <c r="G935">
        <f t="shared" si="17"/>
        <v>7.0182537055300358E-3</v>
      </c>
    </row>
    <row r="936" spans="1:7">
      <c r="A936">
        <v>30</v>
      </c>
      <c r="B936">
        <v>-165.10499999999999</v>
      </c>
      <c r="C936">
        <v>37</v>
      </c>
      <c r="D936">
        <v>7000</v>
      </c>
      <c r="E936">
        <v>160</v>
      </c>
      <c r="F936">
        <f>[1]!wallScanTrans(B936,G904,H904,I904,L904)+J904</f>
        <v>159.93701418326003</v>
      </c>
      <c r="G936">
        <f t="shared" si="17"/>
        <v>2.4795081940004819E-5</v>
      </c>
    </row>
    <row r="937" spans="1:7">
      <c r="A937">
        <v>31</v>
      </c>
      <c r="B937">
        <v>-165.05</v>
      </c>
      <c r="C937">
        <v>37</v>
      </c>
      <c r="D937">
        <v>7000</v>
      </c>
      <c r="E937">
        <v>159</v>
      </c>
      <c r="F937">
        <f>[1]!wallScanTrans(B937,G904,H904,I904,L904)+J904</f>
        <v>159.93701418326003</v>
      </c>
      <c r="G937">
        <f t="shared" si="17"/>
        <v>5.5219847775500996E-3</v>
      </c>
    </row>
    <row r="938" spans="1:7">
      <c r="A938">
        <v>32</v>
      </c>
      <c r="B938">
        <v>-164.98500000000001</v>
      </c>
      <c r="C938">
        <v>37</v>
      </c>
      <c r="D938">
        <v>7000</v>
      </c>
      <c r="E938">
        <v>164</v>
      </c>
      <c r="F938">
        <f>[1]!wallScanTrans(B938,G904,H904,I904,L904)+J904</f>
        <v>159.93701418326003</v>
      </c>
      <c r="G938">
        <f t="shared" si="17"/>
        <v>0.10065764479896427</v>
      </c>
    </row>
    <row r="939" spans="1:7">
      <c r="A939">
        <v>33</v>
      </c>
      <c r="B939">
        <v>-164.92</v>
      </c>
      <c r="C939">
        <v>37</v>
      </c>
      <c r="D939">
        <v>7000</v>
      </c>
      <c r="E939">
        <v>196</v>
      </c>
      <c r="F939">
        <f>[1]!wallScanTrans(B939,G904,H904,I904,L904)+J904</f>
        <v>159.93701418326003</v>
      </c>
      <c r="G939">
        <f t="shared" si="17"/>
        <v>6.6354027858081022</v>
      </c>
    </row>
    <row r="940" spans="1:7">
      <c r="A940">
        <v>34</v>
      </c>
      <c r="B940">
        <v>-164.85499999999999</v>
      </c>
      <c r="C940">
        <v>37</v>
      </c>
      <c r="D940">
        <v>7000</v>
      </c>
      <c r="E940">
        <v>154</v>
      </c>
      <c r="F940">
        <f>[1]!wallScanTrans(B940,G904,H904,I904,L904)+J904</f>
        <v>159.93701418326003</v>
      </c>
      <c r="G940">
        <f t="shared" si="17"/>
        <v>0.22888400917032981</v>
      </c>
    </row>
    <row r="941" spans="1:7">
      <c r="A941" t="s">
        <v>0</v>
      </c>
    </row>
    <row r="942" spans="1:7">
      <c r="A942" t="s">
        <v>0</v>
      </c>
    </row>
    <row r="943" spans="1:7">
      <c r="A943" t="s">
        <v>0</v>
      </c>
    </row>
    <row r="944" spans="1:7">
      <c r="A944" t="s">
        <v>0</v>
      </c>
    </row>
    <row r="945" spans="1:12">
      <c r="A945" t="s">
        <v>116</v>
      </c>
    </row>
    <row r="946" spans="1:12">
      <c r="A946" t="s">
        <v>65</v>
      </c>
    </row>
    <row r="947" spans="1:12">
      <c r="A947" t="s">
        <v>105</v>
      </c>
    </row>
    <row r="948" spans="1:12">
      <c r="A948" t="s">
        <v>4</v>
      </c>
    </row>
    <row r="949" spans="1:12">
      <c r="A949" t="s">
        <v>5</v>
      </c>
    </row>
    <row r="950" spans="1:12">
      <c r="A950" t="s">
        <v>6</v>
      </c>
    </row>
    <row r="951" spans="1:12">
      <c r="A951" t="s">
        <v>66</v>
      </c>
    </row>
    <row r="952" spans="1:12">
      <c r="A952" t="s">
        <v>77</v>
      </c>
    </row>
    <row r="953" spans="1:12">
      <c r="A953" t="s">
        <v>9</v>
      </c>
    </row>
    <row r="954" spans="1:12">
      <c r="A954" t="s">
        <v>10</v>
      </c>
      <c r="G954" t="s">
        <v>56</v>
      </c>
      <c r="H954" t="s">
        <v>57</v>
      </c>
      <c r="I954" t="s">
        <v>58</v>
      </c>
      <c r="J954" t="s">
        <v>59</v>
      </c>
      <c r="L954" t="s">
        <v>60</v>
      </c>
    </row>
    <row r="955" spans="1:12">
      <c r="A955" t="s">
        <v>11</v>
      </c>
      <c r="G955">
        <v>123.37766876009958</v>
      </c>
      <c r="H955">
        <v>-167.65341810444488</v>
      </c>
      <c r="I955">
        <v>0.3</v>
      </c>
      <c r="J955">
        <v>186.41619650007402</v>
      </c>
      <c r="L955">
        <v>90</v>
      </c>
    </row>
    <row r="956" spans="1:12">
      <c r="A956" t="s">
        <v>0</v>
      </c>
    </row>
    <row r="957" spans="1:12">
      <c r="A957" t="s">
        <v>38</v>
      </c>
      <c r="B957" t="s">
        <v>30</v>
      </c>
      <c r="C957" t="s">
        <v>20</v>
      </c>
      <c r="D957" t="s">
        <v>37</v>
      </c>
      <c r="E957" t="s">
        <v>36</v>
      </c>
      <c r="F957" t="s">
        <v>61</v>
      </c>
      <c r="G957" t="s">
        <v>62</v>
      </c>
      <c r="H957" t="s">
        <v>63</v>
      </c>
    </row>
    <row r="958" spans="1:12">
      <c r="A958">
        <v>1</v>
      </c>
      <c r="B958">
        <v>-168.65</v>
      </c>
      <c r="C958">
        <v>108</v>
      </c>
      <c r="D958">
        <v>21000</v>
      </c>
      <c r="E958">
        <v>177</v>
      </c>
      <c r="F958">
        <f>[1]!wallScanTrans(B958,G955,H955,I955,L955)+J955</f>
        <v>186.41619650007402</v>
      </c>
      <c r="G958">
        <f>(F958-E958)^2/E958</f>
        <v>0.50093082784184328</v>
      </c>
      <c r="H958">
        <f>SUM(G958:G991)/(COUNT(G958:G991)-4)</f>
        <v>1.6877361552787142</v>
      </c>
    </row>
    <row r="959" spans="1:12">
      <c r="A959">
        <v>2</v>
      </c>
      <c r="B959">
        <v>-168.57</v>
      </c>
      <c r="C959">
        <v>109</v>
      </c>
      <c r="D959">
        <v>21000</v>
      </c>
      <c r="E959">
        <v>204</v>
      </c>
      <c r="F959">
        <f>[1]!wallScanTrans(B959,G955,H955,I955,L955)+J955</f>
        <v>186.41619650007402</v>
      </c>
      <c r="G959">
        <f t="shared" ref="G959:G991" si="18">(F959-E959)^2/E959</f>
        <v>1.5156379682549463</v>
      </c>
    </row>
    <row r="960" spans="1:12">
      <c r="A960">
        <v>3</v>
      </c>
      <c r="B960">
        <v>-168.51</v>
      </c>
      <c r="C960">
        <v>108</v>
      </c>
      <c r="D960">
        <v>21000</v>
      </c>
      <c r="E960">
        <v>193</v>
      </c>
      <c r="F960">
        <f>[1]!wallScanTrans(B960,G955,H955,I955,L955)+J955</f>
        <v>186.41619650007402</v>
      </c>
      <c r="G960">
        <f t="shared" si="18"/>
        <v>0.2245931011691065</v>
      </c>
    </row>
    <row r="961" spans="1:7">
      <c r="A961">
        <v>4</v>
      </c>
      <c r="B961">
        <v>-168.43</v>
      </c>
      <c r="C961">
        <v>110</v>
      </c>
      <c r="D961">
        <v>21000</v>
      </c>
      <c r="E961">
        <v>174</v>
      </c>
      <c r="F961">
        <f>[1]!wallScanTrans(B961,G955,H955,I955,L955)+J955</f>
        <v>186.41619650007402</v>
      </c>
      <c r="G961">
        <f t="shared" si="18"/>
        <v>0.88598813522097941</v>
      </c>
    </row>
    <row r="962" spans="1:7">
      <c r="A962">
        <v>5</v>
      </c>
      <c r="B962">
        <v>-168.38</v>
      </c>
      <c r="C962">
        <v>108</v>
      </c>
      <c r="D962">
        <v>21000</v>
      </c>
      <c r="E962">
        <v>186</v>
      </c>
      <c r="F962">
        <f>[1]!wallScanTrans(B962,G955,H955,I955,L955)+J955</f>
        <v>186.41619650007402</v>
      </c>
      <c r="G962">
        <f t="shared" si="18"/>
        <v>9.312877778164826E-4</v>
      </c>
    </row>
    <row r="963" spans="1:7">
      <c r="A963">
        <v>6</v>
      </c>
      <c r="B963">
        <v>-168.315</v>
      </c>
      <c r="C963">
        <v>110</v>
      </c>
      <c r="D963">
        <v>21000</v>
      </c>
      <c r="E963">
        <v>174</v>
      </c>
      <c r="F963">
        <f>[1]!wallScanTrans(B963,G955,H955,I955,L955)+J955</f>
        <v>186.41619650007402</v>
      </c>
      <c r="G963">
        <f t="shared" si="18"/>
        <v>0.88598813522097941</v>
      </c>
    </row>
    <row r="964" spans="1:7">
      <c r="A964">
        <v>7</v>
      </c>
      <c r="B964">
        <v>-168.245</v>
      </c>
      <c r="C964">
        <v>109</v>
      </c>
      <c r="D964">
        <v>21000</v>
      </c>
      <c r="E964">
        <v>228</v>
      </c>
      <c r="F964">
        <f>[1]!wallScanTrans(B964,G955,H955,I955,L955)+J955</f>
        <v>186.41619650007402</v>
      </c>
      <c r="G964">
        <f t="shared" si="18"/>
        <v>7.5842662873704212</v>
      </c>
    </row>
    <row r="965" spans="1:7">
      <c r="A965">
        <v>8</v>
      </c>
      <c r="B965">
        <v>-168.185</v>
      </c>
      <c r="C965">
        <v>109</v>
      </c>
      <c r="D965">
        <v>21000</v>
      </c>
      <c r="E965">
        <v>179</v>
      </c>
      <c r="F965">
        <f>[1]!wallScanTrans(B965,G955,H955,I955,L955)+J955</f>
        <v>186.41619650007402</v>
      </c>
      <c r="G965">
        <f t="shared" si="18"/>
        <v>0.30726240518273845</v>
      </c>
    </row>
    <row r="966" spans="1:7">
      <c r="A966">
        <v>9</v>
      </c>
      <c r="B966">
        <v>-168.12</v>
      </c>
      <c r="C966">
        <v>109</v>
      </c>
      <c r="D966">
        <v>21000</v>
      </c>
      <c r="E966">
        <v>207</v>
      </c>
      <c r="F966">
        <f>[1]!wallScanTrans(B966,G955,H955,I955,L955)+J955</f>
        <v>186.41619650007402</v>
      </c>
      <c r="G966">
        <f t="shared" si="18"/>
        <v>2.046825925234613</v>
      </c>
    </row>
    <row r="967" spans="1:7">
      <c r="A967">
        <v>10</v>
      </c>
      <c r="B967">
        <v>-168.05</v>
      </c>
      <c r="C967">
        <v>110</v>
      </c>
      <c r="D967">
        <v>21000</v>
      </c>
      <c r="E967">
        <v>167</v>
      </c>
      <c r="F967">
        <f>[1]!wallScanTrans(B967,G955,H955,I955,L955)+J955</f>
        <v>186.41619650007402</v>
      </c>
      <c r="G967">
        <f t="shared" si="18"/>
        <v>2.2574172846077047</v>
      </c>
    </row>
    <row r="968" spans="1:7">
      <c r="A968">
        <v>11</v>
      </c>
      <c r="B968">
        <v>-167.98500000000001</v>
      </c>
      <c r="C968">
        <v>108</v>
      </c>
      <c r="D968">
        <v>21000</v>
      </c>
      <c r="E968">
        <v>191</v>
      </c>
      <c r="F968">
        <f>[1]!wallScanTrans(B968,G955,H955,I955,L955)+J955</f>
        <v>186.41619650007402</v>
      </c>
      <c r="G968">
        <f t="shared" si="18"/>
        <v>0.11000656819860545</v>
      </c>
    </row>
    <row r="969" spans="1:7">
      <c r="A969">
        <v>12</v>
      </c>
      <c r="B969">
        <v>-167.92</v>
      </c>
      <c r="C969">
        <v>109</v>
      </c>
      <c r="D969">
        <v>21000</v>
      </c>
      <c r="E969">
        <v>185</v>
      </c>
      <c r="F969">
        <f>[1]!wallScanTrans(B969,G955,H955,I955,L955)+J955</f>
        <v>186.41619650007402</v>
      </c>
      <c r="G969">
        <f t="shared" si="18"/>
        <v>1.084114879363195E-2</v>
      </c>
    </row>
    <row r="970" spans="1:7">
      <c r="A970">
        <v>13</v>
      </c>
      <c r="B970">
        <v>-167.85499999999999</v>
      </c>
      <c r="C970">
        <v>110</v>
      </c>
      <c r="D970">
        <v>21000</v>
      </c>
      <c r="E970">
        <v>168</v>
      </c>
      <c r="F970">
        <f>[1]!wallScanTrans(B970,G955,H955,I955,L955)+J955</f>
        <v>186.56878099312888</v>
      </c>
      <c r="G970">
        <f t="shared" si="18"/>
        <v>2.0523787355403833</v>
      </c>
    </row>
    <row r="971" spans="1:7">
      <c r="A971">
        <v>14</v>
      </c>
      <c r="B971">
        <v>-167.79499999999999</v>
      </c>
      <c r="C971">
        <v>110</v>
      </c>
      <c r="D971">
        <v>21000</v>
      </c>
      <c r="E971">
        <v>210</v>
      </c>
      <c r="F971">
        <f>[1]!wallScanTrans(B971,G955,H955,I955,L955)+J955</f>
        <v>193.23942312227362</v>
      </c>
      <c r="G971">
        <f t="shared" si="18"/>
        <v>1.3376997013056007</v>
      </c>
    </row>
    <row r="972" spans="1:7">
      <c r="A972">
        <v>15</v>
      </c>
      <c r="B972">
        <v>-167.73</v>
      </c>
      <c r="C972">
        <v>109</v>
      </c>
      <c r="D972">
        <v>21000</v>
      </c>
      <c r="E972">
        <v>212</v>
      </c>
      <c r="F972">
        <f>[1]!wallScanTrans(B972,G955,H955,I955,L955)+J955</f>
        <v>211.60421386086188</v>
      </c>
      <c r="G972">
        <f t="shared" si="18"/>
        <v>7.3889937704652215E-4</v>
      </c>
    </row>
    <row r="973" spans="1:7">
      <c r="A973">
        <v>16</v>
      </c>
      <c r="B973">
        <v>-167.65</v>
      </c>
      <c r="C973">
        <v>108</v>
      </c>
      <c r="D973">
        <v>21000</v>
      </c>
      <c r="E973">
        <v>228</v>
      </c>
      <c r="F973">
        <f>[1]!wallScanTrans(B973,G955,H955,I955,L955)+J955</f>
        <v>250.07701103885705</v>
      </c>
      <c r="G973">
        <f t="shared" si="18"/>
        <v>2.1376948088149832</v>
      </c>
    </row>
    <row r="974" spans="1:7">
      <c r="A974">
        <v>17</v>
      </c>
      <c r="B974">
        <v>-167.59</v>
      </c>
      <c r="C974">
        <v>110</v>
      </c>
      <c r="D974">
        <v>21000</v>
      </c>
      <c r="E974">
        <v>290</v>
      </c>
      <c r="F974">
        <f>[1]!wallScanTrans(B974,G955,H955,I955,L955)+J955</f>
        <v>279.47608844498109</v>
      </c>
      <c r="G974">
        <f t="shared" si="18"/>
        <v>0.38190591178572619</v>
      </c>
    </row>
    <row r="975" spans="1:7">
      <c r="A975">
        <v>18</v>
      </c>
      <c r="B975">
        <v>-167.535</v>
      </c>
      <c r="C975">
        <v>109</v>
      </c>
      <c r="D975">
        <v>21000</v>
      </c>
      <c r="E975">
        <v>327</v>
      </c>
      <c r="F975">
        <f>[1]!wallScanTrans(B975,G955,H955,I955,L955)+J955</f>
        <v>297.75453434428778</v>
      </c>
      <c r="G975">
        <f t="shared" si="18"/>
        <v>2.6155879554111414</v>
      </c>
    </row>
    <row r="976" spans="1:7">
      <c r="A976">
        <v>19</v>
      </c>
      <c r="B976">
        <v>-167.47</v>
      </c>
      <c r="C976">
        <v>110</v>
      </c>
      <c r="D976">
        <v>21000</v>
      </c>
      <c r="E976">
        <v>328</v>
      </c>
      <c r="F976">
        <f>[1]!wallScanTrans(B976,G955,H955,I955,L955)+J955</f>
        <v>308.66360274872977</v>
      </c>
      <c r="G976">
        <f t="shared" si="18"/>
        <v>1.1399276178625941</v>
      </c>
    </row>
    <row r="977" spans="1:7">
      <c r="A977">
        <v>20</v>
      </c>
      <c r="B977">
        <v>-167.405</v>
      </c>
      <c r="C977">
        <v>109</v>
      </c>
      <c r="D977">
        <v>21000</v>
      </c>
      <c r="E977">
        <v>361</v>
      </c>
      <c r="F977">
        <f>[1]!wallScanTrans(B977,G955,H955,I955,L955)+J955</f>
        <v>309.79386526017362</v>
      </c>
      <c r="G977">
        <f t="shared" si="18"/>
        <v>7.2633469113386546</v>
      </c>
    </row>
    <row r="978" spans="1:7">
      <c r="A978">
        <v>21</v>
      </c>
      <c r="B978">
        <v>-167.34</v>
      </c>
      <c r="C978">
        <v>110</v>
      </c>
      <c r="D978">
        <v>21000</v>
      </c>
      <c r="E978">
        <v>354</v>
      </c>
      <c r="F978">
        <f>[1]!wallScanTrans(B978,G955,H955,I955,L955)+J955</f>
        <v>309.79386526017362</v>
      </c>
      <c r="G978">
        <f t="shared" si="18"/>
        <v>5.5202891204397879</v>
      </c>
    </row>
    <row r="979" spans="1:7">
      <c r="A979">
        <v>22</v>
      </c>
      <c r="B979">
        <v>-167.27500000000001</v>
      </c>
      <c r="C979">
        <v>109</v>
      </c>
      <c r="D979">
        <v>21000</v>
      </c>
      <c r="E979">
        <v>312</v>
      </c>
      <c r="F979">
        <f>[1]!wallScanTrans(B979,G955,H955,I955,L955)+J955</f>
        <v>309.79386526017362</v>
      </c>
      <c r="G979">
        <f t="shared" si="18"/>
        <v>1.5599456699579545E-2</v>
      </c>
    </row>
    <row r="980" spans="1:7">
      <c r="A980">
        <v>23</v>
      </c>
      <c r="B980">
        <v>-167.20500000000001</v>
      </c>
      <c r="C980">
        <v>108</v>
      </c>
      <c r="D980">
        <v>21000</v>
      </c>
      <c r="E980">
        <v>319</v>
      </c>
      <c r="F980">
        <f>[1]!wallScanTrans(B980,G955,H955,I955,L955)+J955</f>
        <v>309.79386526017362</v>
      </c>
      <c r="G980">
        <f t="shared" si="18"/>
        <v>0.26568312491485319</v>
      </c>
    </row>
    <row r="981" spans="1:7">
      <c r="A981">
        <v>24</v>
      </c>
      <c r="B981">
        <v>-167.14</v>
      </c>
      <c r="C981">
        <v>110</v>
      </c>
      <c r="D981">
        <v>21000</v>
      </c>
      <c r="E981">
        <v>306</v>
      </c>
      <c r="F981">
        <f>[1]!wallScanTrans(B981,G955,H955,I955,L955)+J955</f>
        <v>309.79386526017362</v>
      </c>
      <c r="G981">
        <f t="shared" si="18"/>
        <v>4.7037299386772008E-2</v>
      </c>
    </row>
    <row r="982" spans="1:7">
      <c r="A982">
        <v>25</v>
      </c>
      <c r="B982">
        <v>-167.07499999999999</v>
      </c>
      <c r="C982">
        <v>109</v>
      </c>
      <c r="D982">
        <v>21000</v>
      </c>
      <c r="E982">
        <v>302</v>
      </c>
      <c r="F982">
        <f>[1]!wallScanTrans(B982,G955,H955,I955,L955)+J955</f>
        <v>309.79386526017362</v>
      </c>
      <c r="G982">
        <f t="shared" si="18"/>
        <v>0.20114018441636153</v>
      </c>
    </row>
    <row r="983" spans="1:7">
      <c r="A983">
        <v>26</v>
      </c>
      <c r="B983">
        <v>-167.005</v>
      </c>
      <c r="C983">
        <v>109</v>
      </c>
      <c r="D983">
        <v>21000</v>
      </c>
      <c r="E983">
        <v>305</v>
      </c>
      <c r="F983">
        <f>[1]!wallScanTrans(B983,G955,H955,I955,L955)+J955</f>
        <v>309.79386526017362</v>
      </c>
      <c r="G983">
        <f t="shared" si="18"/>
        <v>7.5348013549834322E-2</v>
      </c>
    </row>
    <row r="984" spans="1:7">
      <c r="A984">
        <v>27</v>
      </c>
      <c r="B984">
        <v>-166.94499999999999</v>
      </c>
      <c r="C984">
        <v>108</v>
      </c>
      <c r="D984">
        <v>21000</v>
      </c>
      <c r="E984">
        <v>281</v>
      </c>
      <c r="F984">
        <f>[1]!wallScanTrans(B984,G955,H955,I955,L955)+J955</f>
        <v>309.79386526017362</v>
      </c>
      <c r="G984">
        <f t="shared" si="18"/>
        <v>2.950486393669157</v>
      </c>
    </row>
    <row r="985" spans="1:7">
      <c r="A985">
        <v>28</v>
      </c>
      <c r="B985">
        <v>-166.88499999999999</v>
      </c>
      <c r="C985">
        <v>110</v>
      </c>
      <c r="D985">
        <v>21000</v>
      </c>
      <c r="E985">
        <v>328</v>
      </c>
      <c r="F985">
        <f>[1]!wallScanTrans(B985,G955,H955,I955,L955)+J955</f>
        <v>309.79386526017362</v>
      </c>
      <c r="G985">
        <f t="shared" si="18"/>
        <v>1.0105589700143689</v>
      </c>
    </row>
    <row r="986" spans="1:7">
      <c r="A986">
        <v>29</v>
      </c>
      <c r="B986">
        <v>-166.81</v>
      </c>
      <c r="C986">
        <v>108</v>
      </c>
      <c r="D986">
        <v>21000</v>
      </c>
      <c r="E986">
        <v>298</v>
      </c>
      <c r="F986">
        <f>[1]!wallScanTrans(B986,G955,H955,I955,L955)+J955</f>
        <v>309.79386526017362</v>
      </c>
      <c r="G986">
        <f t="shared" si="18"/>
        <v>0.46676260998365815</v>
      </c>
    </row>
    <row r="987" spans="1:7">
      <c r="A987">
        <v>30</v>
      </c>
      <c r="B987">
        <v>-166.75</v>
      </c>
      <c r="C987">
        <v>109</v>
      </c>
      <c r="D987">
        <v>21000</v>
      </c>
      <c r="E987">
        <v>282</v>
      </c>
      <c r="F987">
        <f>[1]!wallScanTrans(B987,G955,H955,I955,L955)+J955</f>
        <v>309.79386526017362</v>
      </c>
      <c r="G987">
        <f t="shared" si="18"/>
        <v>2.7393579648960493</v>
      </c>
    </row>
    <row r="988" spans="1:7">
      <c r="A988">
        <v>31</v>
      </c>
      <c r="B988">
        <v>-166.685</v>
      </c>
      <c r="C988">
        <v>109</v>
      </c>
      <c r="D988">
        <v>21000</v>
      </c>
      <c r="E988">
        <v>294</v>
      </c>
      <c r="F988">
        <f>[1]!wallScanTrans(B988,G955,H955,I955,L955)+J955</f>
        <v>309.79386526017362</v>
      </c>
      <c r="G988">
        <f t="shared" si="18"/>
        <v>0.84845639406979279</v>
      </c>
    </row>
    <row r="989" spans="1:7">
      <c r="A989">
        <v>32</v>
      </c>
      <c r="B989">
        <v>-166.62</v>
      </c>
      <c r="C989">
        <v>108</v>
      </c>
      <c r="D989">
        <v>21000</v>
      </c>
      <c r="E989">
        <v>289</v>
      </c>
      <c r="F989">
        <f>[1]!wallScanTrans(B989,G955,H955,I955,L955)+J955</f>
        <v>309.79386526017362</v>
      </c>
      <c r="G989">
        <f t="shared" si="18"/>
        <v>1.49614128878289</v>
      </c>
    </row>
    <row r="990" spans="1:7">
      <c r="A990">
        <v>33</v>
      </c>
      <c r="B990">
        <v>-166.55500000000001</v>
      </c>
      <c r="C990">
        <v>108</v>
      </c>
      <c r="D990">
        <v>21000</v>
      </c>
      <c r="E990">
        <v>288</v>
      </c>
      <c r="F990">
        <f>[1]!wallScanTrans(B990,G955,H955,I955,L955)+J955</f>
        <v>309.79386526017362</v>
      </c>
      <c r="G990">
        <f t="shared" si="18"/>
        <v>1.6492102881201474</v>
      </c>
    </row>
    <row r="991" spans="1:7">
      <c r="A991">
        <v>34</v>
      </c>
      <c r="B991">
        <v>-166.49</v>
      </c>
      <c r="C991">
        <v>111</v>
      </c>
      <c r="D991">
        <v>21000</v>
      </c>
      <c r="E991">
        <v>315</v>
      </c>
      <c r="F991">
        <f>[1]!wallScanTrans(B991,G955,H955,I955,L955)+J955</f>
        <v>309.79386526017362</v>
      </c>
      <c r="G991">
        <f t="shared" si="18"/>
        <v>8.6043933108657489E-2</v>
      </c>
    </row>
    <row r="992" spans="1:7">
      <c r="A992" t="s">
        <v>0</v>
      </c>
    </row>
    <row r="993" spans="1:12">
      <c r="A993" t="s">
        <v>0</v>
      </c>
    </row>
    <row r="994" spans="1:12">
      <c r="A994" t="s">
        <v>0</v>
      </c>
    </row>
    <row r="995" spans="1:12">
      <c r="A995" t="s">
        <v>0</v>
      </c>
    </row>
    <row r="996" spans="1:12">
      <c r="A996" t="s">
        <v>117</v>
      </c>
    </row>
    <row r="997" spans="1:12">
      <c r="A997" t="s">
        <v>65</v>
      </c>
    </row>
    <row r="998" spans="1:12">
      <c r="A998" t="s">
        <v>3</v>
      </c>
    </row>
    <row r="999" spans="1:12">
      <c r="A999" t="s">
        <v>4</v>
      </c>
    </row>
    <row r="1000" spans="1:12">
      <c r="A1000" t="s">
        <v>5</v>
      </c>
    </row>
    <row r="1001" spans="1:12">
      <c r="A1001" t="s">
        <v>6</v>
      </c>
    </row>
    <row r="1002" spans="1:12">
      <c r="A1002" t="s">
        <v>66</v>
      </c>
    </row>
    <row r="1003" spans="1:12">
      <c r="A1003" t="s">
        <v>79</v>
      </c>
    </row>
    <row r="1004" spans="1:12">
      <c r="A1004" t="s">
        <v>9</v>
      </c>
    </row>
    <row r="1005" spans="1:12">
      <c r="A1005" t="s">
        <v>10</v>
      </c>
      <c r="G1005" t="s">
        <v>56</v>
      </c>
      <c r="H1005" t="s">
        <v>57</v>
      </c>
      <c r="I1005" t="s">
        <v>58</v>
      </c>
      <c r="J1005" t="s">
        <v>59</v>
      </c>
      <c r="L1005" t="s">
        <v>60</v>
      </c>
    </row>
    <row r="1006" spans="1:12">
      <c r="A1006" t="s">
        <v>11</v>
      </c>
      <c r="G1006">
        <v>113.44369877397941</v>
      </c>
      <c r="H1006">
        <v>-167.85825812572952</v>
      </c>
      <c r="I1006">
        <v>0.36281947880409127</v>
      </c>
      <c r="J1006">
        <v>64.317328920929086</v>
      </c>
      <c r="L1006">
        <v>90</v>
      </c>
    </row>
    <row r="1007" spans="1:12">
      <c r="A1007" t="s">
        <v>0</v>
      </c>
    </row>
    <row r="1008" spans="1:12">
      <c r="A1008" t="s">
        <v>38</v>
      </c>
      <c r="B1008" t="s">
        <v>30</v>
      </c>
      <c r="C1008" t="s">
        <v>20</v>
      </c>
      <c r="D1008" t="s">
        <v>37</v>
      </c>
      <c r="E1008" t="s">
        <v>36</v>
      </c>
      <c r="F1008" t="s">
        <v>61</v>
      </c>
      <c r="G1008" t="s">
        <v>62</v>
      </c>
      <c r="H1008" t="s">
        <v>63</v>
      </c>
    </row>
    <row r="1009" spans="1:8">
      <c r="A1009">
        <v>1</v>
      </c>
      <c r="B1009">
        <v>-168.905</v>
      </c>
      <c r="C1009">
        <v>36</v>
      </c>
      <c r="D1009">
        <v>7000</v>
      </c>
      <c r="E1009">
        <v>71</v>
      </c>
      <c r="F1009">
        <f>[1]!wallScanTrans(B1009,G1006,H1006,I1006,L1006)+J1006</f>
        <v>64.317328920929086</v>
      </c>
      <c r="G1009">
        <f>(F1009-E1009)^2/E1009</f>
        <v>0.62898722184578615</v>
      </c>
      <c r="H1009">
        <f>SUM(G1009:G1042)/(COUNT(G1009:G1042)-4)</f>
        <v>2.5692956940675331</v>
      </c>
    </row>
    <row r="1010" spans="1:8">
      <c r="A1010">
        <v>2</v>
      </c>
      <c r="B1010">
        <v>-168.82499999999999</v>
      </c>
      <c r="C1010">
        <v>37</v>
      </c>
      <c r="D1010">
        <v>7000</v>
      </c>
      <c r="E1010">
        <v>56</v>
      </c>
      <c r="F1010">
        <f>[1]!wallScanTrans(B1010,G1006,H1006,I1006,L1006)+J1006</f>
        <v>64.317328920929086</v>
      </c>
      <c r="G1010">
        <f t="shared" ref="G1010:G1042" si="19">(F1010-E1010)^2/E1010</f>
        <v>1.2353207210522033</v>
      </c>
    </row>
    <row r="1011" spans="1:8">
      <c r="A1011">
        <v>3</v>
      </c>
      <c r="B1011">
        <v>-168.76</v>
      </c>
      <c r="C1011">
        <v>36</v>
      </c>
      <c r="D1011">
        <v>7000</v>
      </c>
      <c r="E1011">
        <v>64</v>
      </c>
      <c r="F1011">
        <f>[1]!wallScanTrans(B1011,G1006,H1006,I1006,L1006)+J1006</f>
        <v>64.317328920929086</v>
      </c>
      <c r="G1011">
        <f t="shared" si="19"/>
        <v>1.5734006884065301E-3</v>
      </c>
    </row>
    <row r="1012" spans="1:8">
      <c r="A1012">
        <v>4</v>
      </c>
      <c r="B1012">
        <v>-168.685</v>
      </c>
      <c r="C1012">
        <v>36</v>
      </c>
      <c r="D1012">
        <v>7000</v>
      </c>
      <c r="E1012">
        <v>67</v>
      </c>
      <c r="F1012">
        <f>[1]!wallScanTrans(B1012,G1006,H1006,I1006,L1006)+J1006</f>
        <v>64.317328920929086</v>
      </c>
      <c r="G1012">
        <f t="shared" si="19"/>
        <v>0.10741379281318662</v>
      </c>
    </row>
    <row r="1013" spans="1:8">
      <c r="A1013">
        <v>5</v>
      </c>
      <c r="B1013">
        <v>-168.63</v>
      </c>
      <c r="C1013">
        <v>36</v>
      </c>
      <c r="D1013">
        <v>7000</v>
      </c>
      <c r="E1013">
        <v>50</v>
      </c>
      <c r="F1013">
        <f>[1]!wallScanTrans(B1013,G1006,H1006,I1006,L1006)+J1006</f>
        <v>64.317328920929086</v>
      </c>
      <c r="G1013">
        <f t="shared" si="19"/>
        <v>4.0997181486014487</v>
      </c>
    </row>
    <row r="1014" spans="1:8">
      <c r="A1014">
        <v>6</v>
      </c>
      <c r="B1014">
        <v>-168.565</v>
      </c>
      <c r="C1014">
        <v>37</v>
      </c>
      <c r="D1014">
        <v>7000</v>
      </c>
      <c r="E1014">
        <v>60</v>
      </c>
      <c r="F1014">
        <f>[1]!wallScanTrans(B1014,G1006,H1006,I1006,L1006)+J1006</f>
        <v>64.317328920929086</v>
      </c>
      <c r="G1014">
        <f t="shared" si="19"/>
        <v>0.31065548352484507</v>
      </c>
    </row>
    <row r="1015" spans="1:8">
      <c r="A1015">
        <v>7</v>
      </c>
      <c r="B1015">
        <v>-168.5</v>
      </c>
      <c r="C1015">
        <v>37</v>
      </c>
      <c r="D1015">
        <v>7000</v>
      </c>
      <c r="E1015">
        <v>82</v>
      </c>
      <c r="F1015">
        <f>[1]!wallScanTrans(B1015,G1006,H1006,I1006,L1006)+J1006</f>
        <v>64.317328920929086</v>
      </c>
      <c r="G1015">
        <f t="shared" si="19"/>
        <v>3.8131323962269628</v>
      </c>
    </row>
    <row r="1016" spans="1:8">
      <c r="A1016">
        <v>8</v>
      </c>
      <c r="B1016">
        <v>-168.435</v>
      </c>
      <c r="C1016">
        <v>37</v>
      </c>
      <c r="D1016">
        <v>7000</v>
      </c>
      <c r="E1016">
        <v>52</v>
      </c>
      <c r="F1016">
        <f>[1]!wallScanTrans(B1016,G1006,H1006,I1006,L1006)+J1006</f>
        <v>64.317328920929086</v>
      </c>
      <c r="G1016">
        <f t="shared" si="19"/>
        <v>2.9176267643530016</v>
      </c>
    </row>
    <row r="1017" spans="1:8">
      <c r="A1017">
        <v>9</v>
      </c>
      <c r="B1017">
        <v>-168.37</v>
      </c>
      <c r="C1017">
        <v>37</v>
      </c>
      <c r="D1017">
        <v>7000</v>
      </c>
      <c r="E1017">
        <v>53</v>
      </c>
      <c r="F1017">
        <f>[1]!wallScanTrans(B1017,G1006,H1006,I1006,L1006)+J1006</f>
        <v>64.317328920929086</v>
      </c>
      <c r="G1017">
        <f t="shared" si="19"/>
        <v>2.4166402623490169</v>
      </c>
    </row>
    <row r="1018" spans="1:8">
      <c r="A1018">
        <v>10</v>
      </c>
      <c r="B1018">
        <v>-168.3</v>
      </c>
      <c r="C1018">
        <v>36</v>
      </c>
      <c r="D1018">
        <v>7000</v>
      </c>
      <c r="E1018">
        <v>76</v>
      </c>
      <c r="F1018">
        <f>[1]!wallScanTrans(B1018,G1006,H1006,I1006,L1006)+J1006</f>
        <v>64.317328920929086</v>
      </c>
      <c r="G1018">
        <f t="shared" si="19"/>
        <v>1.795852678181052</v>
      </c>
    </row>
    <row r="1019" spans="1:8">
      <c r="A1019">
        <v>11</v>
      </c>
      <c r="B1019">
        <v>-168.24</v>
      </c>
      <c r="C1019">
        <v>36</v>
      </c>
      <c r="D1019">
        <v>7000</v>
      </c>
      <c r="E1019">
        <v>70</v>
      </c>
      <c r="F1019">
        <f>[1]!wallScanTrans(B1019,G1006,H1006,I1006,L1006)+J1006</f>
        <v>64.317328920929086</v>
      </c>
      <c r="G1019">
        <f t="shared" si="19"/>
        <v>0.46132500847012842</v>
      </c>
    </row>
    <row r="1020" spans="1:8">
      <c r="A1020">
        <v>12</v>
      </c>
      <c r="B1020">
        <v>-168.17500000000001</v>
      </c>
      <c r="C1020">
        <v>37</v>
      </c>
      <c r="D1020">
        <v>7000</v>
      </c>
      <c r="E1020">
        <v>88</v>
      </c>
      <c r="F1020">
        <f>[1]!wallScanTrans(B1020,G1006,H1006,I1006,L1006)+J1006</f>
        <v>64.317328920929086</v>
      </c>
      <c r="G1020">
        <f t="shared" si="19"/>
        <v>6.3735103345393407</v>
      </c>
    </row>
    <row r="1021" spans="1:8">
      <c r="A1021">
        <v>13</v>
      </c>
      <c r="B1021">
        <v>-168.11</v>
      </c>
      <c r="C1021">
        <v>36</v>
      </c>
      <c r="D1021">
        <v>7000</v>
      </c>
      <c r="E1021">
        <v>67</v>
      </c>
      <c r="F1021">
        <f>[1]!wallScanTrans(B1021,G1006,H1006,I1006,L1006)+J1006</f>
        <v>64.337269262810167</v>
      </c>
      <c r="G1021">
        <f t="shared" si="19"/>
        <v>0.10582291013097775</v>
      </c>
    </row>
    <row r="1022" spans="1:8">
      <c r="A1022">
        <v>14</v>
      </c>
      <c r="B1022">
        <v>-168.04</v>
      </c>
      <c r="C1022">
        <v>36</v>
      </c>
      <c r="D1022">
        <v>7000</v>
      </c>
      <c r="E1022">
        <v>76</v>
      </c>
      <c r="F1022">
        <f>[1]!wallScanTrans(B1022,G1006,H1006,I1006,L1006)+J1006</f>
        <v>69.140373530531704</v>
      </c>
      <c r="G1022">
        <f t="shared" si="19"/>
        <v>0.61913783290302726</v>
      </c>
    </row>
    <row r="1023" spans="1:8">
      <c r="A1023">
        <v>15</v>
      </c>
      <c r="B1023">
        <v>-167.97499999999999</v>
      </c>
      <c r="C1023">
        <v>37</v>
      </c>
      <c r="D1023">
        <v>7000</v>
      </c>
      <c r="E1023">
        <v>84</v>
      </c>
      <c r="F1023">
        <f>[1]!wallScanTrans(B1023,G1006,H1006,I1006,L1006)+J1006</f>
        <v>81.162566776650635</v>
      </c>
      <c r="G1023">
        <f t="shared" si="19"/>
        <v>9.5845563059128155E-2</v>
      </c>
    </row>
    <row r="1024" spans="1:8">
      <c r="A1024">
        <v>16</v>
      </c>
      <c r="B1024">
        <v>-167.905</v>
      </c>
      <c r="C1024">
        <v>36</v>
      </c>
      <c r="D1024">
        <v>7000</v>
      </c>
      <c r="E1024">
        <v>97</v>
      </c>
      <c r="F1024">
        <f>[1]!wallScanTrans(B1024,G1006,H1006,I1006,L1006)+J1006</f>
        <v>102.25341719287619</v>
      </c>
      <c r="G1024">
        <f t="shared" si="19"/>
        <v>0.28451950724131025</v>
      </c>
    </row>
    <row r="1025" spans="1:7">
      <c r="A1025">
        <v>17</v>
      </c>
      <c r="B1025">
        <v>-167.845</v>
      </c>
      <c r="C1025">
        <v>36</v>
      </c>
      <c r="D1025">
        <v>7000</v>
      </c>
      <c r="E1025">
        <v>127</v>
      </c>
      <c r="F1025">
        <f>[1]!wallScanTrans(B1025,G1006,H1006,I1006,L1006)+J1006</f>
        <v>126.75025022271842</v>
      </c>
      <c r="G1025">
        <f t="shared" si="19"/>
        <v>4.9114134844250679E-4</v>
      </c>
    </row>
    <row r="1026" spans="1:7">
      <c r="A1026">
        <v>18</v>
      </c>
      <c r="B1026">
        <v>-167.785</v>
      </c>
      <c r="C1026">
        <v>37</v>
      </c>
      <c r="D1026">
        <v>7000</v>
      </c>
      <c r="E1026">
        <v>137</v>
      </c>
      <c r="F1026">
        <f>[1]!wallScanTrans(B1026,G1006,H1006,I1006,L1006)+J1006</f>
        <v>148.80789043394955</v>
      </c>
      <c r="G1026">
        <f t="shared" si="19"/>
        <v>1.017710047446404</v>
      </c>
    </row>
    <row r="1027" spans="1:7">
      <c r="A1027">
        <v>19</v>
      </c>
      <c r="B1027">
        <v>-167.72</v>
      </c>
      <c r="C1027">
        <v>37</v>
      </c>
      <c r="D1027">
        <v>7000</v>
      </c>
      <c r="E1027">
        <v>179</v>
      </c>
      <c r="F1027">
        <f>[1]!wallScanTrans(B1027,G1006,H1006,I1006,L1006)+J1006</f>
        <v>165.7016600566115</v>
      </c>
      <c r="G1027">
        <f t="shared" si="19"/>
        <v>0.98796561592135201</v>
      </c>
    </row>
    <row r="1028" spans="1:7">
      <c r="A1028">
        <v>20</v>
      </c>
      <c r="B1028">
        <v>-167.655</v>
      </c>
      <c r="C1028">
        <v>35</v>
      </c>
      <c r="D1028">
        <v>7000</v>
      </c>
      <c r="E1028">
        <v>198</v>
      </c>
      <c r="F1028">
        <f>[1]!wallScanTrans(B1028,G1006,H1006,I1006,L1006)+J1006</f>
        <v>175.31334211552348</v>
      </c>
      <c r="G1028">
        <f t="shared" si="19"/>
        <v>2.5994163937741441</v>
      </c>
    </row>
    <row r="1029" spans="1:7">
      <c r="A1029">
        <v>21</v>
      </c>
      <c r="B1029">
        <v>-167.59</v>
      </c>
      <c r="C1029">
        <v>36</v>
      </c>
      <c r="D1029">
        <v>7000</v>
      </c>
      <c r="E1029">
        <v>215</v>
      </c>
      <c r="F1029">
        <f>[1]!wallScanTrans(B1029,G1006,H1006,I1006,L1006)+J1006</f>
        <v>177.76102769490848</v>
      </c>
      <c r="G1029">
        <f t="shared" si="19"/>
        <v>6.4499584108808072</v>
      </c>
    </row>
    <row r="1030" spans="1:7">
      <c r="A1030">
        <v>22</v>
      </c>
      <c r="B1030">
        <v>-167.52</v>
      </c>
      <c r="C1030">
        <v>36</v>
      </c>
      <c r="D1030">
        <v>7000</v>
      </c>
      <c r="E1030">
        <v>220</v>
      </c>
      <c r="F1030">
        <f>[1]!wallScanTrans(B1030,G1006,H1006,I1006,L1006)+J1006</f>
        <v>177.76102769490848</v>
      </c>
      <c r="G1030">
        <f t="shared" si="19"/>
        <v>8.1096853699558569</v>
      </c>
    </row>
    <row r="1031" spans="1:7">
      <c r="A1031">
        <v>23</v>
      </c>
      <c r="B1031">
        <v>-167.46</v>
      </c>
      <c r="C1031">
        <v>37</v>
      </c>
      <c r="D1031">
        <v>7000</v>
      </c>
      <c r="E1031">
        <v>204</v>
      </c>
      <c r="F1031">
        <f>[1]!wallScanTrans(B1031,G1006,H1006,I1006,L1006)+J1006</f>
        <v>177.76102769490848</v>
      </c>
      <c r="G1031">
        <f t="shared" si="19"/>
        <v>3.3749199393498031</v>
      </c>
    </row>
    <row r="1032" spans="1:7">
      <c r="A1032">
        <v>24</v>
      </c>
      <c r="B1032">
        <v>-167.39500000000001</v>
      </c>
      <c r="C1032">
        <v>36</v>
      </c>
      <c r="D1032">
        <v>7000</v>
      </c>
      <c r="E1032">
        <v>198</v>
      </c>
      <c r="F1032">
        <f>[1]!wallScanTrans(B1032,G1006,H1006,I1006,L1006)+J1006</f>
        <v>177.76102769490848</v>
      </c>
      <c r="G1032">
        <f t="shared" si="19"/>
        <v>2.0687676765972811</v>
      </c>
    </row>
    <row r="1033" spans="1:7">
      <c r="A1033">
        <v>25</v>
      </c>
      <c r="B1033">
        <v>-167.32499999999999</v>
      </c>
      <c r="C1033">
        <v>36</v>
      </c>
      <c r="D1033">
        <v>7000</v>
      </c>
      <c r="E1033">
        <v>193</v>
      </c>
      <c r="F1033">
        <f>[1]!wallScanTrans(B1033,G1006,H1006,I1006,L1006)+J1006</f>
        <v>177.76102769490848</v>
      </c>
      <c r="G1033">
        <f t="shared" si="19"/>
        <v>1.2032449581106033</v>
      </c>
    </row>
    <row r="1034" spans="1:7">
      <c r="A1034">
        <v>26</v>
      </c>
      <c r="B1034">
        <v>-167.26499999999999</v>
      </c>
      <c r="C1034">
        <v>36</v>
      </c>
      <c r="D1034">
        <v>7000</v>
      </c>
      <c r="E1034">
        <v>175</v>
      </c>
      <c r="F1034">
        <f>[1]!wallScanTrans(B1034,G1006,H1006,I1006,L1006)+J1006</f>
        <v>177.76102769490848</v>
      </c>
      <c r="G1034">
        <f t="shared" si="19"/>
        <v>4.3561565326009265E-2</v>
      </c>
    </row>
    <row r="1035" spans="1:7">
      <c r="A1035">
        <v>27</v>
      </c>
      <c r="B1035">
        <v>-167.19499999999999</v>
      </c>
      <c r="C1035">
        <v>36</v>
      </c>
      <c r="D1035">
        <v>7000</v>
      </c>
      <c r="E1035">
        <v>199</v>
      </c>
      <c r="F1035">
        <f>[1]!wallScanTrans(B1035,G1006,H1006,I1006,L1006)+J1006</f>
        <v>177.76102769490848</v>
      </c>
      <c r="G1035">
        <f t="shared" si="19"/>
        <v>2.2668037415901745</v>
      </c>
    </row>
    <row r="1036" spans="1:7">
      <c r="A1036">
        <v>28</v>
      </c>
      <c r="B1036">
        <v>-167.13</v>
      </c>
      <c r="C1036">
        <v>37</v>
      </c>
      <c r="D1036">
        <v>7000</v>
      </c>
      <c r="E1036">
        <v>169</v>
      </c>
      <c r="F1036">
        <f>[1]!wallScanTrans(B1036,G1006,H1006,I1006,L1006)+J1006</f>
        <v>177.76102769490848</v>
      </c>
      <c r="G1036">
        <f t="shared" si="19"/>
        <v>0.45417518503522691</v>
      </c>
    </row>
    <row r="1037" spans="1:7">
      <c r="A1037">
        <v>29</v>
      </c>
      <c r="B1037">
        <v>-167.06</v>
      </c>
      <c r="C1037">
        <v>36</v>
      </c>
      <c r="D1037">
        <v>7000</v>
      </c>
      <c r="E1037">
        <v>174</v>
      </c>
      <c r="F1037">
        <f>[1]!wallScanTrans(B1037,G1006,H1006,I1006,L1006)+J1006</f>
        <v>177.76102769490848</v>
      </c>
      <c r="G1037">
        <f t="shared" si="19"/>
        <v>8.1294996102692973E-2</v>
      </c>
    </row>
    <row r="1038" spans="1:7">
      <c r="A1038">
        <v>30</v>
      </c>
      <c r="B1038">
        <v>-167</v>
      </c>
      <c r="C1038">
        <v>36</v>
      </c>
      <c r="D1038">
        <v>7000</v>
      </c>
      <c r="E1038">
        <v>143</v>
      </c>
      <c r="F1038">
        <f>[1]!wallScanTrans(B1038,G1006,H1006,I1006,L1006)+J1006</f>
        <v>177.76102769490848</v>
      </c>
      <c r="G1038">
        <f t="shared" si="19"/>
        <v>8.4498534713719877</v>
      </c>
    </row>
    <row r="1039" spans="1:7">
      <c r="A1039">
        <v>31</v>
      </c>
      <c r="B1039">
        <v>-166.94</v>
      </c>
      <c r="C1039">
        <v>37</v>
      </c>
      <c r="D1039">
        <v>7000</v>
      </c>
      <c r="E1039">
        <v>151</v>
      </c>
      <c r="F1039">
        <f>[1]!wallScanTrans(B1039,G1006,H1006,I1006,L1006)+J1006</f>
        <v>177.76102769490848</v>
      </c>
      <c r="G1039">
        <f t="shared" si="19"/>
        <v>4.7427324721036985</v>
      </c>
    </row>
    <row r="1040" spans="1:7">
      <c r="A1040">
        <v>32</v>
      </c>
      <c r="B1040">
        <v>-166.875</v>
      </c>
      <c r="C1040">
        <v>36</v>
      </c>
      <c r="D1040">
        <v>7000</v>
      </c>
      <c r="E1040">
        <v>149</v>
      </c>
      <c r="F1040">
        <f>[1]!wallScanTrans(B1040,G1006,H1006,I1006,L1006)+J1006</f>
        <v>177.76102769490848</v>
      </c>
      <c r="G1040">
        <f t="shared" si="19"/>
        <v>5.5516557991093451</v>
      </c>
    </row>
    <row r="1041" spans="1:12">
      <c r="A1041">
        <v>33</v>
      </c>
      <c r="B1041">
        <v>-166.80500000000001</v>
      </c>
      <c r="C1041">
        <v>37</v>
      </c>
      <c r="D1041">
        <v>7000</v>
      </c>
      <c r="E1041">
        <v>175</v>
      </c>
      <c r="F1041">
        <f>[1]!wallScanTrans(B1041,G1006,H1006,I1006,L1006)+J1006</f>
        <v>177.76102769490848</v>
      </c>
      <c r="G1041">
        <f t="shared" si="19"/>
        <v>4.3561565326009265E-2</v>
      </c>
    </row>
    <row r="1042" spans="1:12">
      <c r="A1042">
        <v>34</v>
      </c>
      <c r="B1042">
        <v>-166.73500000000001</v>
      </c>
      <c r="C1042">
        <v>35</v>
      </c>
      <c r="D1042">
        <v>7000</v>
      </c>
      <c r="E1042">
        <v>152</v>
      </c>
      <c r="F1042">
        <f>[1]!wallScanTrans(B1042,G1006,H1006,I1006,L1006)+J1006</f>
        <v>177.76102769490848</v>
      </c>
      <c r="G1042">
        <f t="shared" si="19"/>
        <v>4.3659904466963262</v>
      </c>
    </row>
    <row r="1043" spans="1:12">
      <c r="A1043" t="s">
        <v>0</v>
      </c>
    </row>
    <row r="1044" spans="1:12">
      <c r="A1044" t="s">
        <v>0</v>
      </c>
    </row>
    <row r="1045" spans="1:12">
      <c r="A1045" t="s">
        <v>0</v>
      </c>
    </row>
    <row r="1046" spans="1:12">
      <c r="A1046" t="s">
        <v>0</v>
      </c>
    </row>
    <row r="1047" spans="1:12">
      <c r="A1047" t="s">
        <v>118</v>
      </c>
    </row>
    <row r="1048" spans="1:12">
      <c r="A1048" t="s">
        <v>65</v>
      </c>
    </row>
    <row r="1049" spans="1:12">
      <c r="A1049" t="s">
        <v>3</v>
      </c>
    </row>
    <row r="1050" spans="1:12">
      <c r="A1050" t="s">
        <v>4</v>
      </c>
    </row>
    <row r="1051" spans="1:12">
      <c r="A1051" t="s">
        <v>5</v>
      </c>
    </row>
    <row r="1052" spans="1:12">
      <c r="A1052" t="s">
        <v>6</v>
      </c>
    </row>
    <row r="1053" spans="1:12">
      <c r="A1053" t="s">
        <v>66</v>
      </c>
    </row>
    <row r="1054" spans="1:12">
      <c r="A1054" t="s">
        <v>81</v>
      </c>
    </row>
    <row r="1055" spans="1:12">
      <c r="A1055" t="s">
        <v>9</v>
      </c>
    </row>
    <row r="1056" spans="1:12">
      <c r="A1056" t="s">
        <v>10</v>
      </c>
      <c r="G1056" t="s">
        <v>56</v>
      </c>
      <c r="H1056" t="s">
        <v>57</v>
      </c>
      <c r="I1056" t="s">
        <v>58</v>
      </c>
      <c r="J1056" t="s">
        <v>59</v>
      </c>
      <c r="L1056" t="s">
        <v>60</v>
      </c>
    </row>
    <row r="1057" spans="1:12">
      <c r="A1057" t="s">
        <v>11</v>
      </c>
      <c r="G1057">
        <v>129.26027480833102</v>
      </c>
      <c r="H1057">
        <v>-167.03035431500274</v>
      </c>
      <c r="I1057">
        <v>0.43701622516784705</v>
      </c>
      <c r="J1057">
        <v>60.276586032343467</v>
      </c>
      <c r="L1057">
        <v>90</v>
      </c>
    </row>
    <row r="1058" spans="1:12">
      <c r="A1058" t="s">
        <v>0</v>
      </c>
    </row>
    <row r="1059" spans="1:12">
      <c r="A1059" t="s">
        <v>38</v>
      </c>
      <c r="B1059" t="s">
        <v>30</v>
      </c>
      <c r="C1059" t="s">
        <v>20</v>
      </c>
      <c r="D1059" t="s">
        <v>37</v>
      </c>
      <c r="E1059" t="s">
        <v>36</v>
      </c>
      <c r="F1059" t="s">
        <v>61</v>
      </c>
      <c r="G1059" t="s">
        <v>62</v>
      </c>
      <c r="H1059" t="s">
        <v>63</v>
      </c>
    </row>
    <row r="1060" spans="1:12">
      <c r="A1060">
        <v>1</v>
      </c>
      <c r="B1060">
        <v>-168.125</v>
      </c>
      <c r="C1060">
        <v>37</v>
      </c>
      <c r="D1060">
        <v>7000</v>
      </c>
      <c r="E1060">
        <v>58</v>
      </c>
      <c r="F1060">
        <f>[1]!wallScanTrans(B1060,G1057,H1057,I1057,L1057)+J1057</f>
        <v>60.276586032343467</v>
      </c>
      <c r="G1060">
        <f>(F1060-E1060)^2/E1060</f>
        <v>8.9359378666575298E-2</v>
      </c>
      <c r="H1060">
        <f>SUM(G1060:G1093)/(COUNT(G1060:G1093)-4)</f>
        <v>1.0583247608957804</v>
      </c>
    </row>
    <row r="1061" spans="1:12">
      <c r="A1061">
        <v>2</v>
      </c>
      <c r="B1061">
        <v>-168.04499999999999</v>
      </c>
      <c r="C1061">
        <v>36</v>
      </c>
      <c r="D1061">
        <v>7000</v>
      </c>
      <c r="E1061">
        <v>58</v>
      </c>
      <c r="F1061">
        <f>[1]!wallScanTrans(B1061,G1057,H1057,I1057,L1057)+J1057</f>
        <v>60.276586032343467</v>
      </c>
      <c r="G1061">
        <f t="shared" ref="G1061:G1093" si="20">(F1061-E1061)^2/E1061</f>
        <v>8.9359378666575298E-2</v>
      </c>
    </row>
    <row r="1062" spans="1:12">
      <c r="A1062">
        <v>3</v>
      </c>
      <c r="B1062">
        <v>-167.98</v>
      </c>
      <c r="C1062">
        <v>36</v>
      </c>
      <c r="D1062">
        <v>7000</v>
      </c>
      <c r="E1062">
        <v>54</v>
      </c>
      <c r="F1062">
        <f>[1]!wallScanTrans(B1062,G1057,H1057,I1057,L1057)+J1057</f>
        <v>60.276586032343467</v>
      </c>
      <c r="G1062">
        <f t="shared" si="20"/>
        <v>0.72954689298905739</v>
      </c>
    </row>
    <row r="1063" spans="1:12">
      <c r="A1063">
        <v>4</v>
      </c>
      <c r="B1063">
        <v>-167.905</v>
      </c>
      <c r="C1063">
        <v>36</v>
      </c>
      <c r="D1063">
        <v>7000</v>
      </c>
      <c r="E1063">
        <v>79</v>
      </c>
      <c r="F1063">
        <f>[1]!wallScanTrans(B1063,G1057,H1057,I1057,L1057)+J1057</f>
        <v>60.276586032343467</v>
      </c>
      <c r="G1063">
        <f t="shared" si="20"/>
        <v>4.4375472228384281</v>
      </c>
    </row>
    <row r="1064" spans="1:12">
      <c r="A1064">
        <v>5</v>
      </c>
      <c r="B1064">
        <v>-167.84</v>
      </c>
      <c r="C1064">
        <v>36</v>
      </c>
      <c r="D1064">
        <v>7000</v>
      </c>
      <c r="E1064">
        <v>57</v>
      </c>
      <c r="F1064">
        <f>[1]!wallScanTrans(B1064,G1057,H1057,I1057,L1057)+J1057</f>
        <v>60.276586032343467</v>
      </c>
      <c r="G1064">
        <f t="shared" si="20"/>
        <v>0.18835115837453159</v>
      </c>
    </row>
    <row r="1065" spans="1:12">
      <c r="A1065">
        <v>6</v>
      </c>
      <c r="B1065">
        <v>-167.785</v>
      </c>
      <c r="C1065">
        <v>36</v>
      </c>
      <c r="D1065">
        <v>7000</v>
      </c>
      <c r="E1065">
        <v>66</v>
      </c>
      <c r="F1065">
        <f>[1]!wallScanTrans(B1065,G1057,H1057,I1057,L1057)+J1057</f>
        <v>60.276586032343467</v>
      </c>
      <c r="G1065">
        <f t="shared" si="20"/>
        <v>0.49632526432069546</v>
      </c>
    </row>
    <row r="1066" spans="1:12">
      <c r="A1066">
        <v>7</v>
      </c>
      <c r="B1066">
        <v>-167.715</v>
      </c>
      <c r="C1066">
        <v>36</v>
      </c>
      <c r="D1066">
        <v>7000</v>
      </c>
      <c r="E1066">
        <v>53</v>
      </c>
      <c r="F1066">
        <f>[1]!wallScanTrans(B1066,G1057,H1057,I1057,L1057)+J1057</f>
        <v>60.276586032343467</v>
      </c>
      <c r="G1066">
        <f t="shared" si="20"/>
        <v>0.99903215634143461</v>
      </c>
    </row>
    <row r="1067" spans="1:12">
      <c r="A1067">
        <v>8</v>
      </c>
      <c r="B1067">
        <v>-167.655</v>
      </c>
      <c r="C1067">
        <v>36</v>
      </c>
      <c r="D1067">
        <v>7000</v>
      </c>
      <c r="E1067">
        <v>68</v>
      </c>
      <c r="F1067">
        <f>[1]!wallScanTrans(B1067,G1057,H1057,I1057,L1057)+J1057</f>
        <v>60.276586032343467</v>
      </c>
      <c r="G1067">
        <f t="shared" si="20"/>
        <v>0.87722240170282406</v>
      </c>
    </row>
    <row r="1068" spans="1:12">
      <c r="A1068">
        <v>9</v>
      </c>
      <c r="B1068">
        <v>-167.59</v>
      </c>
      <c r="C1068">
        <v>35</v>
      </c>
      <c r="D1068">
        <v>7000</v>
      </c>
      <c r="E1068">
        <v>63</v>
      </c>
      <c r="F1068">
        <f>[1]!wallScanTrans(B1068,G1057,H1057,I1057,L1057)+J1057</f>
        <v>60.276586032343467</v>
      </c>
      <c r="G1068">
        <f t="shared" si="20"/>
        <v>0.11772989903534448</v>
      </c>
    </row>
    <row r="1069" spans="1:12">
      <c r="A1069">
        <v>10</v>
      </c>
      <c r="B1069">
        <v>-167.52</v>
      </c>
      <c r="C1069">
        <v>37</v>
      </c>
      <c r="D1069">
        <v>7000</v>
      </c>
      <c r="E1069">
        <v>52</v>
      </c>
      <c r="F1069">
        <f>[1]!wallScanTrans(B1069,G1057,H1057,I1057,L1057)+J1057</f>
        <v>60.276586032343467</v>
      </c>
      <c r="G1069">
        <f t="shared" si="20"/>
        <v>1.3173437759765956</v>
      </c>
    </row>
    <row r="1070" spans="1:12">
      <c r="A1070">
        <v>11</v>
      </c>
      <c r="B1070">
        <v>-167.46</v>
      </c>
      <c r="C1070">
        <v>36</v>
      </c>
      <c r="D1070">
        <v>7000</v>
      </c>
      <c r="E1070">
        <v>51</v>
      </c>
      <c r="F1070">
        <f>[1]!wallScanTrans(B1070,G1057,H1057,I1057,L1057)+J1057</f>
        <v>60.276586032343467</v>
      </c>
      <c r="G1070">
        <f t="shared" si="20"/>
        <v>1.6873538904994099</v>
      </c>
    </row>
    <row r="1071" spans="1:12">
      <c r="A1071">
        <v>12</v>
      </c>
      <c r="B1071">
        <v>-167.39500000000001</v>
      </c>
      <c r="C1071">
        <v>36</v>
      </c>
      <c r="D1071">
        <v>7000</v>
      </c>
      <c r="E1071">
        <v>66</v>
      </c>
      <c r="F1071">
        <f>[1]!wallScanTrans(B1071,G1057,H1057,I1057,L1057)+J1057</f>
        <v>60.276586032343467</v>
      </c>
      <c r="G1071">
        <f t="shared" si="20"/>
        <v>0.49632526432069546</v>
      </c>
    </row>
    <row r="1072" spans="1:12">
      <c r="A1072">
        <v>13</v>
      </c>
      <c r="B1072">
        <v>-167.32499999999999</v>
      </c>
      <c r="C1072">
        <v>37</v>
      </c>
      <c r="D1072">
        <v>7000</v>
      </c>
      <c r="E1072">
        <v>66</v>
      </c>
      <c r="F1072">
        <f>[1]!wallScanTrans(B1072,G1057,H1057,I1057,L1057)+J1057</f>
        <v>60.416374456690711</v>
      </c>
      <c r="G1072">
        <f t="shared" si="20"/>
        <v>0.47237688193781741</v>
      </c>
    </row>
    <row r="1073" spans="1:7">
      <c r="A1073">
        <v>14</v>
      </c>
      <c r="B1073">
        <v>-167.26</v>
      </c>
      <c r="C1073">
        <v>37</v>
      </c>
      <c r="D1073">
        <v>7000</v>
      </c>
      <c r="E1073">
        <v>71</v>
      </c>
      <c r="F1073">
        <f>[1]!wallScanTrans(B1073,G1057,H1057,I1057,L1057)+J1057</f>
        <v>64.540403411962572</v>
      </c>
      <c r="G1073">
        <f t="shared" si="20"/>
        <v>0.58769560676316601</v>
      </c>
    </row>
    <row r="1074" spans="1:7">
      <c r="A1074">
        <v>15</v>
      </c>
      <c r="B1074">
        <v>-167.19499999999999</v>
      </c>
      <c r="C1074">
        <v>35</v>
      </c>
      <c r="D1074">
        <v>7000</v>
      </c>
      <c r="E1074">
        <v>78</v>
      </c>
      <c r="F1074">
        <f>[1]!wallScanTrans(B1074,G1057,H1057,I1057,L1057)+J1057</f>
        <v>74.383518813969559</v>
      </c>
      <c r="G1074">
        <f t="shared" si="20"/>
        <v>0.167678668832207</v>
      </c>
    </row>
    <row r="1075" spans="1:7">
      <c r="A1075">
        <v>16</v>
      </c>
      <c r="B1075">
        <v>-167.125</v>
      </c>
      <c r="C1075">
        <v>34</v>
      </c>
      <c r="D1075">
        <v>7000</v>
      </c>
      <c r="E1075">
        <v>90</v>
      </c>
      <c r="F1075">
        <f>[1]!wallScanTrans(B1075,G1057,H1057,I1057,L1057)+J1057</f>
        <v>91.379698350052379</v>
      </c>
      <c r="G1075">
        <f t="shared" si="20"/>
        <v>2.1150750412636199E-2</v>
      </c>
    </row>
    <row r="1076" spans="1:7">
      <c r="A1076">
        <v>17</v>
      </c>
      <c r="B1076">
        <v>-167.06</v>
      </c>
      <c r="C1076">
        <v>33</v>
      </c>
      <c r="D1076">
        <v>7000</v>
      </c>
      <c r="E1076">
        <v>107</v>
      </c>
      <c r="F1076">
        <f>[1]!wallScanTrans(B1076,G1057,H1057,I1057,L1057)+J1057</f>
        <v>113.10091637220114</v>
      </c>
      <c r="G1076">
        <f t="shared" si="20"/>
        <v>0.34786150075319555</v>
      </c>
    </row>
    <row r="1077" spans="1:7">
      <c r="A1077">
        <v>18</v>
      </c>
      <c r="B1077">
        <v>-167</v>
      </c>
      <c r="C1077">
        <v>32</v>
      </c>
      <c r="D1077">
        <v>7000</v>
      </c>
      <c r="E1077">
        <v>133</v>
      </c>
      <c r="F1077">
        <f>[1]!wallScanTrans(B1077,G1057,H1057,I1057,L1057)+J1057</f>
        <v>136.98017009496337</v>
      </c>
      <c r="G1077">
        <f t="shared" si="20"/>
        <v>0.11911093221684751</v>
      </c>
    </row>
    <row r="1078" spans="1:7">
      <c r="A1078">
        <v>19</v>
      </c>
      <c r="B1078">
        <v>-166.94</v>
      </c>
      <c r="C1078">
        <v>33</v>
      </c>
      <c r="D1078">
        <v>7000</v>
      </c>
      <c r="E1078">
        <v>161</v>
      </c>
      <c r="F1078">
        <f>[1]!wallScanTrans(B1078,G1057,H1057,I1057,L1057)+J1057</f>
        <v>157.17601631455904</v>
      </c>
      <c r="G1078">
        <f t="shared" si="20"/>
        <v>9.0825162897631442E-2</v>
      </c>
    </row>
    <row r="1079" spans="1:7">
      <c r="A1079">
        <v>20</v>
      </c>
      <c r="B1079">
        <v>-166.87</v>
      </c>
      <c r="C1079">
        <v>32</v>
      </c>
      <c r="D1079">
        <v>7000</v>
      </c>
      <c r="E1079">
        <v>169</v>
      </c>
      <c r="F1079">
        <f>[1]!wallScanTrans(B1079,G1057,H1057,I1057,L1057)+J1057</f>
        <v>174.57882073067742</v>
      </c>
      <c r="G1079">
        <f t="shared" si="20"/>
        <v>0.18416118784045063</v>
      </c>
    </row>
    <row r="1080" spans="1:7">
      <c r="A1080">
        <v>21</v>
      </c>
      <c r="B1080">
        <v>-166.80500000000001</v>
      </c>
      <c r="C1080">
        <v>33</v>
      </c>
      <c r="D1080">
        <v>7000</v>
      </c>
      <c r="E1080">
        <v>207</v>
      </c>
      <c r="F1080">
        <f>[1]!wallScanTrans(B1080,G1057,H1057,I1057,L1057)+J1057</f>
        <v>184.7995163784318</v>
      </c>
      <c r="G1080">
        <f t="shared" si="20"/>
        <v>2.3809732996691677</v>
      </c>
    </row>
    <row r="1081" spans="1:7">
      <c r="A1081">
        <v>22</v>
      </c>
      <c r="B1081">
        <v>-166.745</v>
      </c>
      <c r="C1081">
        <v>33</v>
      </c>
      <c r="D1081">
        <v>7000</v>
      </c>
      <c r="E1081">
        <v>218</v>
      </c>
      <c r="F1081">
        <f>[1]!wallScanTrans(B1081,G1057,H1057,I1057,L1057)+J1057</f>
        <v>189.15789243783675</v>
      </c>
      <c r="G1081">
        <f t="shared" si="20"/>
        <v>3.8159044432449294</v>
      </c>
    </row>
    <row r="1082" spans="1:7">
      <c r="A1082">
        <v>23</v>
      </c>
      <c r="B1082">
        <v>-166.67500000000001</v>
      </c>
      <c r="C1082">
        <v>33</v>
      </c>
      <c r="D1082">
        <v>7000</v>
      </c>
      <c r="E1082">
        <v>198</v>
      </c>
      <c r="F1082">
        <f>[1]!wallScanTrans(B1082,G1057,H1057,I1057,L1057)+J1057</f>
        <v>189.53686084067448</v>
      </c>
      <c r="G1082">
        <f t="shared" si="20"/>
        <v>0.36174103247529849</v>
      </c>
    </row>
    <row r="1083" spans="1:7">
      <c r="A1083">
        <v>24</v>
      </c>
      <c r="B1083">
        <v>-166.61500000000001</v>
      </c>
      <c r="C1083">
        <v>33</v>
      </c>
      <c r="D1083">
        <v>7000</v>
      </c>
      <c r="E1083">
        <v>201</v>
      </c>
      <c r="F1083">
        <f>[1]!wallScanTrans(B1083,G1057,H1057,I1057,L1057)+J1057</f>
        <v>189.53686084067448</v>
      </c>
      <c r="G1083">
        <f t="shared" si="20"/>
        <v>0.65374905167195141</v>
      </c>
    </row>
    <row r="1084" spans="1:7">
      <c r="A1084">
        <v>25</v>
      </c>
      <c r="B1084">
        <v>-166.55</v>
      </c>
      <c r="C1084">
        <v>32</v>
      </c>
      <c r="D1084">
        <v>7000</v>
      </c>
      <c r="E1084">
        <v>199</v>
      </c>
      <c r="F1084">
        <f>[1]!wallScanTrans(B1084,G1057,H1057,I1057,L1057)+J1057</f>
        <v>189.53686084067448</v>
      </c>
      <c r="G1084">
        <f t="shared" si="20"/>
        <v>0.4500050389384932</v>
      </c>
    </row>
    <row r="1085" spans="1:7">
      <c r="A1085">
        <v>26</v>
      </c>
      <c r="B1085">
        <v>-166.48500000000001</v>
      </c>
      <c r="C1085">
        <v>33</v>
      </c>
      <c r="D1085">
        <v>7000</v>
      </c>
      <c r="E1085">
        <v>191</v>
      </c>
      <c r="F1085">
        <f>[1]!wallScanTrans(B1085,G1057,H1057,I1057,L1057)+J1057</f>
        <v>189.53686084067448</v>
      </c>
      <c r="G1085">
        <f t="shared" si="20"/>
        <v>1.1208252353674314E-2</v>
      </c>
    </row>
    <row r="1086" spans="1:7">
      <c r="A1086">
        <v>27</v>
      </c>
      <c r="B1086">
        <v>-166.41</v>
      </c>
      <c r="C1086">
        <v>32</v>
      </c>
      <c r="D1086">
        <v>7000</v>
      </c>
      <c r="E1086">
        <v>199</v>
      </c>
      <c r="F1086">
        <f>[1]!wallScanTrans(B1086,G1057,H1057,I1057,L1057)+J1057</f>
        <v>189.53686084067448</v>
      </c>
      <c r="G1086">
        <f t="shared" si="20"/>
        <v>0.4500050389384932</v>
      </c>
    </row>
    <row r="1087" spans="1:7">
      <c r="A1087">
        <v>28</v>
      </c>
      <c r="B1087">
        <v>-166.35</v>
      </c>
      <c r="C1087">
        <v>33</v>
      </c>
      <c r="D1087">
        <v>7000</v>
      </c>
      <c r="E1087">
        <v>178</v>
      </c>
      <c r="F1087">
        <f>[1]!wallScanTrans(B1087,G1057,H1057,I1057,L1057)+J1057</f>
        <v>189.53686084067448</v>
      </c>
      <c r="G1087">
        <f t="shared" si="20"/>
        <v>0.74774807897240581</v>
      </c>
    </row>
    <row r="1088" spans="1:7">
      <c r="A1088">
        <v>29</v>
      </c>
      <c r="B1088">
        <v>-166.285</v>
      </c>
      <c r="C1088">
        <v>33</v>
      </c>
      <c r="D1088">
        <v>7000</v>
      </c>
      <c r="E1088">
        <v>168</v>
      </c>
      <c r="F1088">
        <f>[1]!wallScanTrans(B1088,G1057,H1057,I1057,L1057)+J1057</f>
        <v>189.53686084067448</v>
      </c>
      <c r="G1088">
        <f t="shared" si="20"/>
        <v>2.7609308028010582</v>
      </c>
    </row>
    <row r="1089" spans="1:7">
      <c r="A1089">
        <v>30</v>
      </c>
      <c r="B1089">
        <v>-166.215</v>
      </c>
      <c r="C1089">
        <v>33</v>
      </c>
      <c r="D1089">
        <v>7000</v>
      </c>
      <c r="E1089">
        <v>199</v>
      </c>
      <c r="F1089">
        <f>[1]!wallScanTrans(B1089,G1057,H1057,I1057,L1057)+J1057</f>
        <v>189.53686084067448</v>
      </c>
      <c r="G1089">
        <f t="shared" si="20"/>
        <v>0.4500050389384932</v>
      </c>
    </row>
    <row r="1090" spans="1:7">
      <c r="A1090">
        <v>31</v>
      </c>
      <c r="B1090">
        <v>-166.16</v>
      </c>
      <c r="C1090">
        <v>33</v>
      </c>
      <c r="D1090">
        <v>7000</v>
      </c>
      <c r="E1090">
        <v>191</v>
      </c>
      <c r="F1090">
        <f>[1]!wallScanTrans(B1090,G1057,H1057,I1057,L1057)+J1057</f>
        <v>189.53686084067448</v>
      </c>
      <c r="G1090">
        <f t="shared" si="20"/>
        <v>1.1208252353674314E-2</v>
      </c>
    </row>
    <row r="1091" spans="1:7">
      <c r="A1091">
        <v>32</v>
      </c>
      <c r="B1091">
        <v>-166.08500000000001</v>
      </c>
      <c r="C1091">
        <v>33</v>
      </c>
      <c r="D1091">
        <v>7000</v>
      </c>
      <c r="E1091">
        <v>163</v>
      </c>
      <c r="F1091">
        <f>[1]!wallScanTrans(B1091,G1057,H1057,I1057,L1057)+J1057</f>
        <v>189.53686084067448</v>
      </c>
      <c r="G1091">
        <f t="shared" si="20"/>
        <v>4.3202759710265184</v>
      </c>
    </row>
    <row r="1092" spans="1:7">
      <c r="A1092">
        <v>33</v>
      </c>
      <c r="B1092">
        <v>-166.03</v>
      </c>
      <c r="C1092">
        <v>33</v>
      </c>
      <c r="D1092">
        <v>7000</v>
      </c>
      <c r="E1092">
        <v>172</v>
      </c>
      <c r="F1092">
        <f>[1]!wallScanTrans(B1092,G1057,H1057,I1057,L1057)+J1057</f>
        <v>189.53686084067448</v>
      </c>
      <c r="G1092">
        <f t="shared" si="20"/>
        <v>1.7880319078208253</v>
      </c>
    </row>
    <row r="1093" spans="1:7">
      <c r="A1093">
        <v>34</v>
      </c>
      <c r="B1093">
        <v>-165.965</v>
      </c>
      <c r="C1093">
        <v>33</v>
      </c>
      <c r="D1093">
        <v>7000</v>
      </c>
      <c r="E1093">
        <v>192</v>
      </c>
      <c r="F1093">
        <f>[1]!wallScanTrans(B1093,G1057,H1057,I1057,L1057)+J1057</f>
        <v>189.53686084067448</v>
      </c>
      <c r="G1093">
        <f t="shared" si="20"/>
        <v>3.1599242282306449E-2</v>
      </c>
    </row>
    <row r="1094" spans="1:7">
      <c r="A1094" t="s">
        <v>0</v>
      </c>
    </row>
    <row r="1095" spans="1:7">
      <c r="A1095" t="s">
        <v>0</v>
      </c>
    </row>
    <row r="1096" spans="1:7">
      <c r="A1096" t="s">
        <v>0</v>
      </c>
    </row>
    <row r="1097" spans="1:7">
      <c r="A1097" t="s">
        <v>0</v>
      </c>
    </row>
    <row r="1098" spans="1:7">
      <c r="A1098" t="s">
        <v>119</v>
      </c>
    </row>
    <row r="1099" spans="1:7">
      <c r="A1099" t="s">
        <v>65</v>
      </c>
    </row>
    <row r="1100" spans="1:7">
      <c r="A1100" t="s">
        <v>3</v>
      </c>
    </row>
    <row r="1101" spans="1:7">
      <c r="A1101" t="s">
        <v>4</v>
      </c>
    </row>
    <row r="1102" spans="1:7">
      <c r="A1102" t="s">
        <v>5</v>
      </c>
    </row>
    <row r="1103" spans="1:7">
      <c r="A1103" t="s">
        <v>6</v>
      </c>
    </row>
    <row r="1104" spans="1:7">
      <c r="A1104" t="s">
        <v>66</v>
      </c>
    </row>
    <row r="1105" spans="1:12">
      <c r="A1105" t="s">
        <v>83</v>
      </c>
    </row>
    <row r="1106" spans="1:12">
      <c r="A1106" t="s">
        <v>9</v>
      </c>
    </row>
    <row r="1107" spans="1:12">
      <c r="A1107" t="s">
        <v>10</v>
      </c>
      <c r="G1107" t="s">
        <v>56</v>
      </c>
      <c r="H1107" t="s">
        <v>57</v>
      </c>
      <c r="I1107" t="s">
        <v>58</v>
      </c>
      <c r="J1107" t="s">
        <v>59</v>
      </c>
      <c r="L1107" t="s">
        <v>60</v>
      </c>
    </row>
    <row r="1108" spans="1:12">
      <c r="A1108" t="s">
        <v>11</v>
      </c>
      <c r="G1108">
        <v>116.85664826535174</v>
      </c>
      <c r="H1108">
        <v>-166.47660102011861</v>
      </c>
      <c r="I1108">
        <v>0.41928933113789385</v>
      </c>
      <c r="J1108">
        <v>60.42638260067347</v>
      </c>
      <c r="L1108">
        <v>90</v>
      </c>
    </row>
    <row r="1109" spans="1:12">
      <c r="A1109" t="s">
        <v>0</v>
      </c>
    </row>
    <row r="1110" spans="1:12">
      <c r="A1110" t="s">
        <v>38</v>
      </c>
      <c r="B1110" t="s">
        <v>30</v>
      </c>
      <c r="C1110" t="s">
        <v>20</v>
      </c>
      <c r="D1110" t="s">
        <v>37</v>
      </c>
      <c r="E1110" t="s">
        <v>36</v>
      </c>
      <c r="F1110" t="s">
        <v>61</v>
      </c>
      <c r="G1110" t="s">
        <v>62</v>
      </c>
      <c r="H1110" t="s">
        <v>63</v>
      </c>
    </row>
    <row r="1111" spans="1:12">
      <c r="A1111">
        <v>1</v>
      </c>
      <c r="B1111">
        <v>-167.61500000000001</v>
      </c>
      <c r="C1111">
        <v>33</v>
      </c>
      <c r="D1111">
        <v>7000</v>
      </c>
      <c r="E1111">
        <v>52</v>
      </c>
      <c r="F1111">
        <f>[1]!wallScanTrans(B1111,G1108,H1108,I1108,L1108)+J1108</f>
        <v>60.42638260067347</v>
      </c>
      <c r="G1111">
        <f>(F1111-E1111)^2/E1111</f>
        <v>1.3654600717871652</v>
      </c>
      <c r="H1111">
        <f>SUM(G1111:G1144)/(COUNT(G1111:G1144)-4)</f>
        <v>0.97563134757377346</v>
      </c>
    </row>
    <row r="1112" spans="1:12">
      <c r="A1112">
        <v>2</v>
      </c>
      <c r="B1112">
        <v>-167.54499999999999</v>
      </c>
      <c r="C1112">
        <v>32</v>
      </c>
      <c r="D1112">
        <v>7000</v>
      </c>
      <c r="E1112">
        <v>58</v>
      </c>
      <c r="F1112">
        <f>[1]!wallScanTrans(B1112,G1108,H1108,I1108,L1108)+J1108</f>
        <v>60.42638260067347</v>
      </c>
      <c r="G1112">
        <f t="shared" ref="G1112:G1144" si="21">(F1112-E1112)^2/E1112</f>
        <v>0.1015057331870854</v>
      </c>
    </row>
    <row r="1113" spans="1:12">
      <c r="A1113">
        <v>3</v>
      </c>
      <c r="B1113">
        <v>-167.465</v>
      </c>
      <c r="C1113">
        <v>33</v>
      </c>
      <c r="D1113">
        <v>7000</v>
      </c>
      <c r="E1113">
        <v>52</v>
      </c>
      <c r="F1113">
        <f>[1]!wallScanTrans(B1113,G1108,H1108,I1108,L1108)+J1108</f>
        <v>60.42638260067347</v>
      </c>
      <c r="G1113">
        <f t="shared" si="21"/>
        <v>1.3654600717871652</v>
      </c>
    </row>
    <row r="1114" spans="1:12">
      <c r="A1114">
        <v>4</v>
      </c>
      <c r="B1114">
        <v>-167.4</v>
      </c>
      <c r="C1114">
        <v>32</v>
      </c>
      <c r="D1114">
        <v>7000</v>
      </c>
      <c r="E1114">
        <v>67</v>
      </c>
      <c r="F1114">
        <f>[1]!wallScanTrans(B1114,G1108,H1108,I1108,L1108)+J1108</f>
        <v>60.42638260067347</v>
      </c>
      <c r="G1114">
        <f t="shared" si="21"/>
        <v>0.6449618763093804</v>
      </c>
    </row>
    <row r="1115" spans="1:12">
      <c r="A1115">
        <v>5</v>
      </c>
      <c r="B1115">
        <v>-167.34</v>
      </c>
      <c r="C1115">
        <v>32</v>
      </c>
      <c r="D1115">
        <v>7000</v>
      </c>
      <c r="E1115">
        <v>61</v>
      </c>
      <c r="F1115">
        <f>[1]!wallScanTrans(B1115,G1108,H1108,I1108,L1108)+J1108</f>
        <v>60.42638260067347</v>
      </c>
      <c r="G1115">
        <f t="shared" si="21"/>
        <v>5.3940478821333021E-3</v>
      </c>
    </row>
    <row r="1116" spans="1:12">
      <c r="A1116">
        <v>6</v>
      </c>
      <c r="B1116">
        <v>-167.28</v>
      </c>
      <c r="C1116">
        <v>32</v>
      </c>
      <c r="D1116">
        <v>7000</v>
      </c>
      <c r="E1116">
        <v>73</v>
      </c>
      <c r="F1116">
        <f>[1]!wallScanTrans(B1116,G1108,H1108,I1108,L1108)+J1108</f>
        <v>60.42638260067347</v>
      </c>
      <c r="G1116">
        <f t="shared" si="21"/>
        <v>2.1656966370499569</v>
      </c>
    </row>
    <row r="1117" spans="1:12">
      <c r="A1117">
        <v>7</v>
      </c>
      <c r="B1117">
        <v>-167.215</v>
      </c>
      <c r="C1117">
        <v>32</v>
      </c>
      <c r="D1117">
        <v>7000</v>
      </c>
      <c r="E1117">
        <v>51</v>
      </c>
      <c r="F1117">
        <f>[1]!wallScanTrans(B1117,G1108,H1108,I1108,L1108)+J1108</f>
        <v>60.42638260067347</v>
      </c>
      <c r="G1117">
        <f t="shared" si="21"/>
        <v>1.7422880183192064</v>
      </c>
    </row>
    <row r="1118" spans="1:12">
      <c r="A1118">
        <v>8</v>
      </c>
      <c r="B1118">
        <v>-167.14500000000001</v>
      </c>
      <c r="C1118">
        <v>33</v>
      </c>
      <c r="D1118">
        <v>7000</v>
      </c>
      <c r="E1118">
        <v>67</v>
      </c>
      <c r="F1118">
        <f>[1]!wallScanTrans(B1118,G1108,H1108,I1108,L1108)+J1108</f>
        <v>60.42638260067347</v>
      </c>
      <c r="G1118">
        <f t="shared" si="21"/>
        <v>0.6449618763093804</v>
      </c>
    </row>
    <row r="1119" spans="1:12">
      <c r="A1119">
        <v>9</v>
      </c>
      <c r="B1119">
        <v>-167.08</v>
      </c>
      <c r="C1119">
        <v>33</v>
      </c>
      <c r="D1119">
        <v>7000</v>
      </c>
      <c r="E1119">
        <v>56</v>
      </c>
      <c r="F1119">
        <f>[1]!wallScanTrans(B1119,G1108,H1108,I1108,L1108)+J1108</f>
        <v>60.42638260067347</v>
      </c>
      <c r="G1119">
        <f t="shared" si="21"/>
        <v>0.34987255227758635</v>
      </c>
    </row>
    <row r="1120" spans="1:12">
      <c r="A1120">
        <v>10</v>
      </c>
      <c r="B1120">
        <v>-167.01</v>
      </c>
      <c r="C1120">
        <v>33</v>
      </c>
      <c r="D1120">
        <v>7000</v>
      </c>
      <c r="E1120">
        <v>60</v>
      </c>
      <c r="F1120">
        <f>[1]!wallScanTrans(B1120,G1108,H1108,I1108,L1108)+J1108</f>
        <v>60.42638260067347</v>
      </c>
      <c r="G1120">
        <f t="shared" si="21"/>
        <v>3.0300353692845343E-3</v>
      </c>
    </row>
    <row r="1121" spans="1:7">
      <c r="A1121">
        <v>11</v>
      </c>
      <c r="B1121">
        <v>-166.95</v>
      </c>
      <c r="C1121">
        <v>33</v>
      </c>
      <c r="D1121">
        <v>7000</v>
      </c>
      <c r="E1121">
        <v>57</v>
      </c>
      <c r="F1121">
        <f>[1]!wallScanTrans(B1121,G1108,H1108,I1108,L1108)+J1108</f>
        <v>60.42638260067347</v>
      </c>
      <c r="G1121">
        <f t="shared" si="21"/>
        <v>0.20596662677540165</v>
      </c>
    </row>
    <row r="1122" spans="1:7">
      <c r="A1122">
        <v>12</v>
      </c>
      <c r="B1122">
        <v>-166.88499999999999</v>
      </c>
      <c r="C1122">
        <v>33</v>
      </c>
      <c r="D1122">
        <v>7000</v>
      </c>
      <c r="E1122">
        <v>65</v>
      </c>
      <c r="F1122">
        <f>[1]!wallScanTrans(B1122,G1108,H1108,I1108,L1108)+J1108</f>
        <v>60.42638260067347</v>
      </c>
      <c r="G1122">
        <f t="shared" si="21"/>
        <v>0.32181501716034416</v>
      </c>
    </row>
    <row r="1123" spans="1:7">
      <c r="A1123">
        <v>13</v>
      </c>
      <c r="B1123">
        <v>-166.82</v>
      </c>
      <c r="C1123">
        <v>32</v>
      </c>
      <c r="D1123">
        <v>7000</v>
      </c>
      <c r="E1123">
        <v>65</v>
      </c>
      <c r="F1123">
        <f>[1]!wallScanTrans(B1123,G1108,H1108,I1108,L1108)+J1108</f>
        <v>60.42638260067347</v>
      </c>
      <c r="G1123">
        <f t="shared" si="21"/>
        <v>0.32181501716034416</v>
      </c>
    </row>
    <row r="1124" spans="1:7">
      <c r="A1124">
        <v>14</v>
      </c>
      <c r="B1124">
        <v>-166.755</v>
      </c>
      <c r="C1124">
        <v>33</v>
      </c>
      <c r="D1124">
        <v>7000</v>
      </c>
      <c r="E1124">
        <v>76</v>
      </c>
      <c r="F1124">
        <f>[1]!wallScanTrans(B1124,G1108,H1108,I1108,L1108)+J1108</f>
        <v>60.643744566316443</v>
      </c>
      <c r="G1124">
        <f t="shared" si="21"/>
        <v>3.1028234334807339</v>
      </c>
    </row>
    <row r="1125" spans="1:7">
      <c r="A1125">
        <v>15</v>
      </c>
      <c r="B1125">
        <v>-166.68</v>
      </c>
      <c r="C1125">
        <v>33</v>
      </c>
      <c r="D1125">
        <v>7000</v>
      </c>
      <c r="E1125">
        <v>62</v>
      </c>
      <c r="F1125">
        <f>[1]!wallScanTrans(B1125,G1108,H1108,I1108,L1108)+J1108</f>
        <v>66.185683996530543</v>
      </c>
      <c r="G1125">
        <f t="shared" si="21"/>
        <v>0.28257984707761125</v>
      </c>
    </row>
    <row r="1126" spans="1:7">
      <c r="A1126">
        <v>16</v>
      </c>
      <c r="B1126">
        <v>-166.61500000000001</v>
      </c>
      <c r="C1126">
        <v>32</v>
      </c>
      <c r="D1126">
        <v>7000</v>
      </c>
      <c r="E1126">
        <v>83</v>
      </c>
      <c r="F1126">
        <f>[1]!wallScanTrans(B1126,G1108,H1108,I1108,L1108)+J1108</f>
        <v>77.03746988376362</v>
      </c>
      <c r="G1126">
        <f t="shared" si="21"/>
        <v>0.4283345227352508</v>
      </c>
    </row>
    <row r="1127" spans="1:7">
      <c r="A1127">
        <v>17</v>
      </c>
      <c r="B1127">
        <v>-166.56</v>
      </c>
      <c r="C1127">
        <v>33</v>
      </c>
      <c r="D1127">
        <v>7000</v>
      </c>
      <c r="E1127">
        <v>90</v>
      </c>
      <c r="F1127">
        <f>[1]!wallScanTrans(B1127,G1108,H1108,I1108,L1108)+J1108</f>
        <v>90.606771493283375</v>
      </c>
      <c r="G1127">
        <f t="shared" si="21"/>
        <v>4.0907960562370782E-3</v>
      </c>
    </row>
    <row r="1128" spans="1:7">
      <c r="A1128">
        <v>18</v>
      </c>
      <c r="B1128">
        <v>-166.5</v>
      </c>
      <c r="C1128">
        <v>32</v>
      </c>
      <c r="D1128">
        <v>7000</v>
      </c>
      <c r="E1128">
        <v>114</v>
      </c>
      <c r="F1128">
        <f>[1]!wallScanTrans(B1128,G1108,H1108,I1108,L1108)+J1108</f>
        <v>109.99607727631044</v>
      </c>
      <c r="G1128">
        <f t="shared" si="21"/>
        <v>0.14062629102875079</v>
      </c>
    </row>
    <row r="1129" spans="1:7">
      <c r="A1129">
        <v>19</v>
      </c>
      <c r="B1129">
        <v>-166.435</v>
      </c>
      <c r="C1129">
        <v>33</v>
      </c>
      <c r="D1129">
        <v>7000</v>
      </c>
      <c r="E1129">
        <v>119</v>
      </c>
      <c r="F1129">
        <f>[1]!wallScanTrans(B1129,G1108,H1108,I1108,L1108)+J1108</f>
        <v>134.10112757522859</v>
      </c>
      <c r="G1129">
        <f t="shared" si="21"/>
        <v>1.9163365885994055</v>
      </c>
    </row>
    <row r="1130" spans="1:7">
      <c r="A1130">
        <v>20</v>
      </c>
      <c r="B1130">
        <v>-166.36500000000001</v>
      </c>
      <c r="C1130">
        <v>32</v>
      </c>
      <c r="D1130">
        <v>7000</v>
      </c>
      <c r="E1130">
        <v>160</v>
      </c>
      <c r="F1130">
        <f>[1]!wallScanTrans(B1130,G1108,H1108,I1108,L1108)+J1108</f>
        <v>154.56284824974051</v>
      </c>
      <c r="G1130">
        <f t="shared" si="21"/>
        <v>0.18476636972093635</v>
      </c>
    </row>
    <row r="1131" spans="1:7">
      <c r="A1131">
        <v>21</v>
      </c>
      <c r="B1131">
        <v>-166.29499999999999</v>
      </c>
      <c r="C1131">
        <v>33</v>
      </c>
      <c r="D1131">
        <v>7000</v>
      </c>
      <c r="E1131">
        <v>171</v>
      </c>
      <c r="F1131">
        <f>[1]!wallScanTrans(B1131,G1108,H1108,I1108,L1108)+J1108</f>
        <v>168.51050707800144</v>
      </c>
      <c r="G1131">
        <f t="shared" si="21"/>
        <v>3.6243128705736462E-2</v>
      </c>
    </row>
    <row r="1132" spans="1:7">
      <c r="A1132">
        <v>22</v>
      </c>
      <c r="B1132">
        <v>-166.23500000000001</v>
      </c>
      <c r="C1132">
        <v>32</v>
      </c>
      <c r="D1132">
        <v>7000</v>
      </c>
      <c r="E1132">
        <v>202</v>
      </c>
      <c r="F1132">
        <f>[1]!wallScanTrans(B1132,G1108,H1108,I1108,L1108)+J1108</f>
        <v>175.28098174703487</v>
      </c>
      <c r="G1132">
        <f t="shared" si="21"/>
        <v>3.5341878039717014</v>
      </c>
    </row>
    <row r="1133" spans="1:7">
      <c r="A1133">
        <v>23</v>
      </c>
      <c r="B1133">
        <v>-166.17</v>
      </c>
      <c r="C1133">
        <v>33</v>
      </c>
      <c r="D1133">
        <v>7000</v>
      </c>
      <c r="E1133">
        <v>187</v>
      </c>
      <c r="F1133">
        <f>[1]!wallScanTrans(B1133,G1108,H1108,I1108,L1108)+J1108</f>
        <v>177.2830308660252</v>
      </c>
      <c r="G1133">
        <f t="shared" si="21"/>
        <v>0.50491705428138489</v>
      </c>
    </row>
    <row r="1134" spans="1:7">
      <c r="A1134">
        <v>24</v>
      </c>
      <c r="B1134">
        <v>-166.11</v>
      </c>
      <c r="C1134">
        <v>33</v>
      </c>
      <c r="D1134">
        <v>7000</v>
      </c>
      <c r="E1134">
        <v>180</v>
      </c>
      <c r="F1134">
        <f>[1]!wallScanTrans(B1134,G1108,H1108,I1108,L1108)+J1108</f>
        <v>177.2830308660252</v>
      </c>
      <c r="G1134">
        <f t="shared" si="21"/>
        <v>4.1010673749843192E-2</v>
      </c>
    </row>
    <row r="1135" spans="1:7">
      <c r="A1135">
        <v>25</v>
      </c>
      <c r="B1135">
        <v>-166.04499999999999</v>
      </c>
      <c r="C1135">
        <v>33</v>
      </c>
      <c r="D1135">
        <v>7000</v>
      </c>
      <c r="E1135">
        <v>207</v>
      </c>
      <c r="F1135">
        <f>[1]!wallScanTrans(B1135,G1108,H1108,I1108,L1108)+J1108</f>
        <v>177.2830308660252</v>
      </c>
      <c r="G1135">
        <f t="shared" si="21"/>
        <v>4.2661751425585077</v>
      </c>
    </row>
    <row r="1136" spans="1:7">
      <c r="A1136">
        <v>26</v>
      </c>
      <c r="B1136">
        <v>-165.97499999999999</v>
      </c>
      <c r="C1136">
        <v>32</v>
      </c>
      <c r="D1136">
        <v>7000</v>
      </c>
      <c r="E1136">
        <v>189</v>
      </c>
      <c r="F1136">
        <f>[1]!wallScanTrans(B1136,G1108,H1108,I1108,L1108)+J1108</f>
        <v>177.2830308660252</v>
      </c>
      <c r="G1136">
        <f t="shared" si="21"/>
        <v>0.72638817823554591</v>
      </c>
    </row>
    <row r="1137" spans="1:7">
      <c r="A1137">
        <v>27</v>
      </c>
      <c r="B1137">
        <v>-165.91</v>
      </c>
      <c r="C1137">
        <v>33</v>
      </c>
      <c r="D1137">
        <v>7000</v>
      </c>
      <c r="E1137">
        <v>171</v>
      </c>
      <c r="F1137">
        <f>[1]!wallScanTrans(B1137,G1108,H1108,I1108,L1108)+J1108</f>
        <v>177.2830308660252</v>
      </c>
      <c r="G1137">
        <f t="shared" si="21"/>
        <v>0.23085658984459284</v>
      </c>
    </row>
    <row r="1138" spans="1:7">
      <c r="A1138">
        <v>28</v>
      </c>
      <c r="B1138">
        <v>-165.845</v>
      </c>
      <c r="C1138">
        <v>33</v>
      </c>
      <c r="D1138">
        <v>7000</v>
      </c>
      <c r="E1138">
        <v>166</v>
      </c>
      <c r="F1138">
        <f>[1]!wallScanTrans(B1138,G1108,H1108,I1108,L1108)+J1108</f>
        <v>177.2830308660252</v>
      </c>
      <c r="G1138">
        <f t="shared" si="21"/>
        <v>0.76690834652817697</v>
      </c>
    </row>
    <row r="1139" spans="1:7">
      <c r="A1139">
        <v>29</v>
      </c>
      <c r="B1139">
        <v>-165.78</v>
      </c>
      <c r="C1139">
        <v>32</v>
      </c>
      <c r="D1139">
        <v>7000</v>
      </c>
      <c r="E1139">
        <v>175</v>
      </c>
      <c r="F1139">
        <f>[1]!wallScanTrans(B1139,G1108,H1108,I1108,L1108)+J1108</f>
        <v>177.2830308660252</v>
      </c>
      <c r="G1139">
        <f t="shared" si="21"/>
        <v>2.9784171058421575E-2</v>
      </c>
    </row>
    <row r="1140" spans="1:7">
      <c r="A1140">
        <v>30</v>
      </c>
      <c r="B1140">
        <v>-165.72</v>
      </c>
      <c r="C1140">
        <v>32</v>
      </c>
      <c r="D1140">
        <v>7000</v>
      </c>
      <c r="E1140">
        <v>180</v>
      </c>
      <c r="F1140">
        <f>[1]!wallScanTrans(B1140,G1108,H1108,I1108,L1108)+J1108</f>
        <v>177.2830308660252</v>
      </c>
      <c r="G1140">
        <f t="shared" si="21"/>
        <v>4.1010673749843192E-2</v>
      </c>
    </row>
    <row r="1141" spans="1:7">
      <c r="A1141">
        <v>31</v>
      </c>
      <c r="B1141">
        <v>-165.655</v>
      </c>
      <c r="C1141">
        <v>33</v>
      </c>
      <c r="D1141">
        <v>7000</v>
      </c>
      <c r="E1141">
        <v>163</v>
      </c>
      <c r="F1141">
        <f>[1]!wallScanTrans(B1141,G1108,H1108,I1108,L1108)+J1108</f>
        <v>177.2830308660252</v>
      </c>
      <c r="G1141">
        <f t="shared" si="21"/>
        <v>1.2515642375449605</v>
      </c>
    </row>
    <row r="1142" spans="1:7">
      <c r="A1142">
        <v>32</v>
      </c>
      <c r="B1142">
        <v>-165.58500000000001</v>
      </c>
      <c r="C1142">
        <v>32</v>
      </c>
      <c r="D1142">
        <v>7000</v>
      </c>
      <c r="E1142">
        <v>160</v>
      </c>
      <c r="F1142">
        <f>[1]!wallScanTrans(B1142,G1108,H1108,I1108,L1108)+J1108</f>
        <v>177.2830308660252</v>
      </c>
      <c r="G1142">
        <f t="shared" si="21"/>
        <v>1.8668947244748737</v>
      </c>
    </row>
    <row r="1143" spans="1:7">
      <c r="A1143">
        <v>33</v>
      </c>
      <c r="B1143">
        <v>-165.52500000000001</v>
      </c>
      <c r="C1143">
        <v>33</v>
      </c>
      <c r="D1143">
        <v>7000</v>
      </c>
      <c r="E1143">
        <v>172</v>
      </c>
      <c r="F1143">
        <f>[1]!wallScanTrans(B1143,G1108,H1108,I1108,L1108)+J1108</f>
        <v>177.2830308660252</v>
      </c>
      <c r="G1143">
        <f t="shared" si="21"/>
        <v>0.1622698554149708</v>
      </c>
    </row>
    <row r="1144" spans="1:7">
      <c r="A1144">
        <v>34</v>
      </c>
      <c r="B1144">
        <v>-165.45</v>
      </c>
      <c r="C1144">
        <v>32</v>
      </c>
      <c r="D1144">
        <v>7000</v>
      </c>
      <c r="E1144">
        <v>168</v>
      </c>
      <c r="F1144">
        <f>[1]!wallScanTrans(B1144,G1108,H1108,I1108,L1108)+J1108</f>
        <v>177.2830308660252</v>
      </c>
      <c r="G1144">
        <f t="shared" si="21"/>
        <v>0.51294441702128912</v>
      </c>
    </row>
    <row r="1145" spans="1:7">
      <c r="A1145" t="s">
        <v>0</v>
      </c>
    </row>
    <row r="1146" spans="1:7">
      <c r="A1146" t="s">
        <v>0</v>
      </c>
    </row>
    <row r="1147" spans="1:7">
      <c r="A1147" t="s">
        <v>0</v>
      </c>
    </row>
    <row r="1148" spans="1:7">
      <c r="A1148" t="s">
        <v>0</v>
      </c>
    </row>
    <row r="1149" spans="1:7">
      <c r="A1149" t="s">
        <v>120</v>
      </c>
    </row>
    <row r="1150" spans="1:7">
      <c r="A1150" t="s">
        <v>65</v>
      </c>
    </row>
    <row r="1151" spans="1:7">
      <c r="A1151" t="s">
        <v>3</v>
      </c>
    </row>
    <row r="1152" spans="1:7">
      <c r="A1152" t="s">
        <v>4</v>
      </c>
    </row>
    <row r="1153" spans="1:12">
      <c r="A1153" t="s">
        <v>5</v>
      </c>
    </row>
    <row r="1154" spans="1:12">
      <c r="A1154" t="s">
        <v>6</v>
      </c>
    </row>
    <row r="1155" spans="1:12">
      <c r="A1155" t="s">
        <v>66</v>
      </c>
    </row>
    <row r="1156" spans="1:12">
      <c r="A1156" t="s">
        <v>85</v>
      </c>
    </row>
    <row r="1157" spans="1:12">
      <c r="A1157" t="s">
        <v>9</v>
      </c>
    </row>
    <row r="1158" spans="1:12">
      <c r="A1158" t="s">
        <v>10</v>
      </c>
      <c r="G1158" t="s">
        <v>56</v>
      </c>
      <c r="H1158" t="s">
        <v>57</v>
      </c>
      <c r="I1158" t="s">
        <v>58</v>
      </c>
      <c r="J1158" t="s">
        <v>59</v>
      </c>
      <c r="L1158" t="s">
        <v>60</v>
      </c>
    </row>
    <row r="1159" spans="1:12">
      <c r="A1159" t="s">
        <v>11</v>
      </c>
      <c r="G1159">
        <v>123.30603996757705</v>
      </c>
      <c r="H1159">
        <v>-165.78015755806214</v>
      </c>
      <c r="I1159">
        <v>0.23937961756390888</v>
      </c>
      <c r="J1159">
        <v>62.348560954378705</v>
      </c>
      <c r="L1159">
        <v>90</v>
      </c>
    </row>
    <row r="1160" spans="1:12">
      <c r="A1160" t="s">
        <v>0</v>
      </c>
    </row>
    <row r="1161" spans="1:12">
      <c r="A1161" t="s">
        <v>38</v>
      </c>
      <c r="B1161" t="s">
        <v>30</v>
      </c>
      <c r="C1161" t="s">
        <v>20</v>
      </c>
      <c r="D1161" t="s">
        <v>37</v>
      </c>
      <c r="E1161" t="s">
        <v>36</v>
      </c>
      <c r="F1161" t="s">
        <v>61</v>
      </c>
      <c r="G1161" t="s">
        <v>62</v>
      </c>
      <c r="H1161" t="s">
        <v>63</v>
      </c>
    </row>
    <row r="1162" spans="1:12">
      <c r="A1162">
        <v>1</v>
      </c>
      <c r="B1162">
        <v>-166.88499999999999</v>
      </c>
      <c r="C1162">
        <v>32</v>
      </c>
      <c r="D1162">
        <v>7000</v>
      </c>
      <c r="E1162">
        <v>51</v>
      </c>
      <c r="F1162">
        <f>[1]!wallScanTrans(B1162,G1159,H1159,I1159,L1159)+J1159</f>
        <v>62.348560954378705</v>
      </c>
      <c r="G1162">
        <f>(F1162-E1162)^2/E1162</f>
        <v>2.5252908967695866</v>
      </c>
      <c r="H1162">
        <f>SUM(G1162:G1195)/(COUNT(G1162:G1195)-4)</f>
        <v>1.2003579654952208</v>
      </c>
    </row>
    <row r="1163" spans="1:12">
      <c r="A1163">
        <v>2</v>
      </c>
      <c r="B1163">
        <v>-166.79499999999999</v>
      </c>
      <c r="C1163">
        <v>33</v>
      </c>
      <c r="D1163">
        <v>7000</v>
      </c>
      <c r="E1163">
        <v>72</v>
      </c>
      <c r="F1163">
        <f>[1]!wallScanTrans(B1163,G1159,H1159,I1159,L1159)+J1159</f>
        <v>62.348560954378705</v>
      </c>
      <c r="G1163">
        <f t="shared" ref="G1163:G1195" si="22">(F1163-E1163)^2/E1163</f>
        <v>1.2937538284908792</v>
      </c>
    </row>
    <row r="1164" spans="1:12">
      <c r="A1164">
        <v>3</v>
      </c>
      <c r="B1164">
        <v>-166.73</v>
      </c>
      <c r="C1164">
        <v>33</v>
      </c>
      <c r="D1164">
        <v>7000</v>
      </c>
      <c r="E1164">
        <v>67</v>
      </c>
      <c r="F1164">
        <f>[1]!wallScanTrans(B1164,G1159,H1159,I1159,L1159)+J1159</f>
        <v>62.348560954378705</v>
      </c>
      <c r="G1164">
        <f t="shared" si="22"/>
        <v>0.32292365962881114</v>
      </c>
    </row>
    <row r="1165" spans="1:12">
      <c r="A1165">
        <v>4</v>
      </c>
      <c r="B1165">
        <v>-166.67</v>
      </c>
      <c r="C1165">
        <v>32</v>
      </c>
      <c r="D1165">
        <v>7000</v>
      </c>
      <c r="E1165">
        <v>55</v>
      </c>
      <c r="F1165">
        <f>[1]!wallScanTrans(B1165,G1159,H1159,I1159,L1159)+J1159</f>
        <v>62.348560954378705</v>
      </c>
      <c r="G1165">
        <f t="shared" si="22"/>
        <v>0.98184269273125924</v>
      </c>
    </row>
    <row r="1166" spans="1:12">
      <c r="A1166">
        <v>5</v>
      </c>
      <c r="B1166">
        <v>-166.61</v>
      </c>
      <c r="C1166">
        <v>32</v>
      </c>
      <c r="D1166">
        <v>7000</v>
      </c>
      <c r="E1166">
        <v>58</v>
      </c>
      <c r="F1166">
        <f>[1]!wallScanTrans(B1166,G1159,H1159,I1159,L1159)+J1159</f>
        <v>62.348560954378705</v>
      </c>
      <c r="G1166">
        <f t="shared" si="22"/>
        <v>0.32603417886115577</v>
      </c>
    </row>
    <row r="1167" spans="1:12">
      <c r="A1167">
        <v>6</v>
      </c>
      <c r="B1167">
        <v>-166.54</v>
      </c>
      <c r="C1167">
        <v>32</v>
      </c>
      <c r="D1167">
        <v>7000</v>
      </c>
      <c r="E1167">
        <v>58</v>
      </c>
      <c r="F1167">
        <f>[1]!wallScanTrans(B1167,G1159,H1159,I1159,L1159)+J1159</f>
        <v>62.348560954378705</v>
      </c>
      <c r="G1167">
        <f t="shared" si="22"/>
        <v>0.32603417886115577</v>
      </c>
    </row>
    <row r="1168" spans="1:12">
      <c r="A1168">
        <v>7</v>
      </c>
      <c r="B1168">
        <v>-166.47499999999999</v>
      </c>
      <c r="C1168">
        <v>32</v>
      </c>
      <c r="D1168">
        <v>7000</v>
      </c>
      <c r="E1168">
        <v>69</v>
      </c>
      <c r="F1168">
        <f>[1]!wallScanTrans(B1168,G1159,H1159,I1159,L1159)+J1159</f>
        <v>62.348560954378705</v>
      </c>
      <c r="G1168">
        <f t="shared" si="22"/>
        <v>0.64118320837123943</v>
      </c>
    </row>
    <row r="1169" spans="1:7">
      <c r="A1169">
        <v>8</v>
      </c>
      <c r="B1169">
        <v>-166.41</v>
      </c>
      <c r="C1169">
        <v>33</v>
      </c>
      <c r="D1169">
        <v>7000</v>
      </c>
      <c r="E1169">
        <v>70</v>
      </c>
      <c r="F1169">
        <f>[1]!wallScanTrans(B1169,G1159,H1159,I1159,L1159)+J1159</f>
        <v>62.348560954378705</v>
      </c>
      <c r="G1169">
        <f t="shared" si="22"/>
        <v>0.8363502781265445</v>
      </c>
    </row>
    <row r="1170" spans="1:7">
      <c r="A1170">
        <v>9</v>
      </c>
      <c r="B1170">
        <v>-166.345</v>
      </c>
      <c r="C1170">
        <v>32</v>
      </c>
      <c r="D1170">
        <v>7000</v>
      </c>
      <c r="E1170">
        <v>58</v>
      </c>
      <c r="F1170">
        <f>[1]!wallScanTrans(B1170,G1159,H1159,I1159,L1159)+J1159</f>
        <v>62.348560954378705</v>
      </c>
      <c r="G1170">
        <f t="shared" si="22"/>
        <v>0.32603417886115577</v>
      </c>
    </row>
    <row r="1171" spans="1:7">
      <c r="A1171">
        <v>10</v>
      </c>
      <c r="B1171">
        <v>-166.28</v>
      </c>
      <c r="C1171">
        <v>32</v>
      </c>
      <c r="D1171">
        <v>7000</v>
      </c>
      <c r="E1171">
        <v>66</v>
      </c>
      <c r="F1171">
        <f>[1]!wallScanTrans(B1171,G1159,H1159,I1159,L1159)+J1159</f>
        <v>62.348560954378705</v>
      </c>
      <c r="G1171">
        <f t="shared" si="22"/>
        <v>0.20201525914981444</v>
      </c>
    </row>
    <row r="1172" spans="1:7">
      <c r="A1172">
        <v>11</v>
      </c>
      <c r="B1172">
        <v>-166.22</v>
      </c>
      <c r="C1172">
        <v>33</v>
      </c>
      <c r="D1172">
        <v>7000</v>
      </c>
      <c r="E1172">
        <v>61</v>
      </c>
      <c r="F1172">
        <f>[1]!wallScanTrans(B1172,G1159,H1159,I1159,L1159)+J1159</f>
        <v>62.348560954378705</v>
      </c>
      <c r="G1172">
        <f t="shared" si="22"/>
        <v>2.981338766680006E-2</v>
      </c>
    </row>
    <row r="1173" spans="1:7">
      <c r="A1173">
        <v>12</v>
      </c>
      <c r="B1173">
        <v>-166.155</v>
      </c>
      <c r="C1173">
        <v>33</v>
      </c>
      <c r="D1173">
        <v>7000</v>
      </c>
      <c r="E1173">
        <v>61</v>
      </c>
      <c r="F1173">
        <f>[1]!wallScanTrans(B1173,G1159,H1159,I1159,L1159)+J1159</f>
        <v>62.348560954378705</v>
      </c>
      <c r="G1173">
        <f t="shared" si="22"/>
        <v>2.981338766680006E-2</v>
      </c>
    </row>
    <row r="1174" spans="1:7">
      <c r="A1174">
        <v>13</v>
      </c>
      <c r="B1174">
        <v>-166.09</v>
      </c>
      <c r="C1174">
        <v>32</v>
      </c>
      <c r="D1174">
        <v>7000</v>
      </c>
      <c r="E1174">
        <v>55</v>
      </c>
      <c r="F1174">
        <f>[1]!wallScanTrans(B1174,G1159,H1159,I1159,L1159)+J1159</f>
        <v>62.348560954378705</v>
      </c>
      <c r="G1174">
        <f t="shared" si="22"/>
        <v>0.98184269273125924</v>
      </c>
    </row>
    <row r="1175" spans="1:7">
      <c r="A1175">
        <v>14</v>
      </c>
      <c r="B1175">
        <v>-166.02</v>
      </c>
      <c r="C1175">
        <v>33</v>
      </c>
      <c r="D1175">
        <v>7000</v>
      </c>
      <c r="E1175">
        <v>63</v>
      </c>
      <c r="F1175">
        <f>[1]!wallScanTrans(B1175,G1159,H1159,I1159,L1159)+J1159</f>
        <v>62.348560954378705</v>
      </c>
      <c r="G1175">
        <f t="shared" si="22"/>
        <v>6.7360766692060913E-3</v>
      </c>
    </row>
    <row r="1176" spans="1:7">
      <c r="A1176">
        <v>15</v>
      </c>
      <c r="B1176">
        <v>-165.95500000000001</v>
      </c>
      <c r="C1176">
        <v>32</v>
      </c>
      <c r="D1176">
        <v>7000</v>
      </c>
      <c r="E1176">
        <v>83</v>
      </c>
      <c r="F1176">
        <f>[1]!wallScanTrans(B1176,G1159,H1159,I1159,L1159)+J1159</f>
        <v>62.348560954378705</v>
      </c>
      <c r="G1176">
        <f t="shared" si="22"/>
        <v>5.1383365621085755</v>
      </c>
    </row>
    <row r="1177" spans="1:7">
      <c r="A1177">
        <v>16</v>
      </c>
      <c r="B1177">
        <v>-165.89</v>
      </c>
      <c r="C1177">
        <v>33</v>
      </c>
      <c r="D1177">
        <v>7000</v>
      </c>
      <c r="E1177">
        <v>71</v>
      </c>
      <c r="F1177">
        <f>[1]!wallScanTrans(B1177,G1159,H1159,I1159,L1159)+J1159</f>
        <v>69.947294500395842</v>
      </c>
      <c r="G1177">
        <f t="shared" si="22"/>
        <v>1.5608293928124519E-2</v>
      </c>
    </row>
    <row r="1178" spans="1:7">
      <c r="A1178">
        <v>17</v>
      </c>
      <c r="B1178">
        <v>-165.83</v>
      </c>
      <c r="C1178">
        <v>32</v>
      </c>
      <c r="D1178">
        <v>7000</v>
      </c>
      <c r="E1178">
        <v>102</v>
      </c>
      <c r="F1178">
        <f>[1]!wallScanTrans(B1178,G1159,H1159,I1159,L1159)+J1159</f>
        <v>93.038564685352938</v>
      </c>
      <c r="G1178">
        <f t="shared" si="22"/>
        <v>0.78732669508434794</v>
      </c>
    </row>
    <row r="1179" spans="1:7">
      <c r="A1179">
        <v>18</v>
      </c>
      <c r="B1179">
        <v>-165.76499999999999</v>
      </c>
      <c r="C1179">
        <v>33</v>
      </c>
      <c r="D1179">
        <v>7000</v>
      </c>
      <c r="E1179">
        <v>117</v>
      </c>
      <c r="F1179">
        <f>[1]!wallScanTrans(B1179,G1159,H1159,I1159,L1159)+J1159</f>
        <v>134.54903150516739</v>
      </c>
      <c r="G1179">
        <f t="shared" si="22"/>
        <v>2.6322094595671599</v>
      </c>
    </row>
    <row r="1180" spans="1:7">
      <c r="A1180">
        <v>19</v>
      </c>
      <c r="B1180">
        <v>-165.7</v>
      </c>
      <c r="C1180">
        <v>33</v>
      </c>
      <c r="D1180">
        <v>7000</v>
      </c>
      <c r="E1180">
        <v>193</v>
      </c>
      <c r="F1180">
        <f>[1]!wallScanTrans(B1180,G1159,H1159,I1159,L1159)+J1159</f>
        <v>168.56794863244571</v>
      </c>
      <c r="G1180">
        <f t="shared" si="22"/>
        <v>3.0928763421078322</v>
      </c>
    </row>
    <row r="1181" spans="1:7">
      <c r="A1181">
        <v>20</v>
      </c>
      <c r="B1181">
        <v>-165.63499999999999</v>
      </c>
      <c r="C1181">
        <v>32</v>
      </c>
      <c r="D1181">
        <v>7000</v>
      </c>
      <c r="E1181">
        <v>188</v>
      </c>
      <c r="F1181">
        <f>[1]!wallScanTrans(B1181,G1159,H1159,I1159,L1159)+J1159</f>
        <v>184.40381622602064</v>
      </c>
      <c r="G1181">
        <f t="shared" si="22"/>
        <v>6.8790094341661959E-2</v>
      </c>
    </row>
    <row r="1182" spans="1:7">
      <c r="A1182">
        <v>21</v>
      </c>
      <c r="B1182">
        <v>-165.565</v>
      </c>
      <c r="C1182">
        <v>32</v>
      </c>
      <c r="D1182">
        <v>7000</v>
      </c>
      <c r="E1182">
        <v>177</v>
      </c>
      <c r="F1182">
        <f>[1]!wallScanTrans(B1182,G1159,H1159,I1159,L1159)+J1159</f>
        <v>185.65460092195576</v>
      </c>
      <c r="G1182">
        <f t="shared" si="22"/>
        <v>0.42317580292834756</v>
      </c>
    </row>
    <row r="1183" spans="1:7">
      <c r="A1183">
        <v>22</v>
      </c>
      <c r="B1183">
        <v>-165.49</v>
      </c>
      <c r="C1183">
        <v>33</v>
      </c>
      <c r="D1183">
        <v>7000</v>
      </c>
      <c r="E1183">
        <v>214</v>
      </c>
      <c r="F1183">
        <f>[1]!wallScanTrans(B1183,G1159,H1159,I1159,L1159)+J1159</f>
        <v>185.65460092195576</v>
      </c>
      <c r="G1183">
        <f t="shared" si="22"/>
        <v>3.75449368641865</v>
      </c>
    </row>
    <row r="1184" spans="1:7">
      <c r="A1184">
        <v>23</v>
      </c>
      <c r="B1184">
        <v>-165.44</v>
      </c>
      <c r="C1184">
        <v>32</v>
      </c>
      <c r="D1184">
        <v>7000</v>
      </c>
      <c r="E1184">
        <v>176</v>
      </c>
      <c r="F1184">
        <f>[1]!wallScanTrans(B1184,G1159,H1159,I1159,L1159)+J1159</f>
        <v>185.65460092195576</v>
      </c>
      <c r="G1184">
        <f t="shared" si="22"/>
        <v>0.52960976683084682</v>
      </c>
    </row>
    <row r="1185" spans="1:7">
      <c r="A1185">
        <v>24</v>
      </c>
      <c r="B1185">
        <v>-165.37</v>
      </c>
      <c r="C1185">
        <v>32</v>
      </c>
      <c r="D1185">
        <v>7000</v>
      </c>
      <c r="E1185">
        <v>182</v>
      </c>
      <c r="F1185">
        <f>[1]!wallScanTrans(B1185,G1159,H1159,I1159,L1159)+J1159</f>
        <v>185.65460092195576</v>
      </c>
      <c r="G1185">
        <f t="shared" si="22"/>
        <v>7.3385208234944529E-2</v>
      </c>
    </row>
    <row r="1186" spans="1:7">
      <c r="A1186">
        <v>25</v>
      </c>
      <c r="B1186">
        <v>-165.30500000000001</v>
      </c>
      <c r="C1186">
        <v>33</v>
      </c>
      <c r="D1186">
        <v>7000</v>
      </c>
      <c r="E1186">
        <v>203</v>
      </c>
      <c r="F1186">
        <f>[1]!wallScanTrans(B1186,G1159,H1159,I1159,L1159)+J1159</f>
        <v>185.65460092195576</v>
      </c>
      <c r="G1186">
        <f t="shared" si="22"/>
        <v>1.4820830993922063</v>
      </c>
    </row>
    <row r="1187" spans="1:7">
      <c r="A1187">
        <v>26</v>
      </c>
      <c r="B1187">
        <v>-165.23500000000001</v>
      </c>
      <c r="C1187">
        <v>33</v>
      </c>
      <c r="D1187">
        <v>7000</v>
      </c>
      <c r="E1187">
        <v>166</v>
      </c>
      <c r="F1187">
        <f>[1]!wallScanTrans(B1187,G1159,H1159,I1159,L1159)+J1159</f>
        <v>185.65460092195576</v>
      </c>
      <c r="G1187">
        <f t="shared" si="22"/>
        <v>2.3271285385623148</v>
      </c>
    </row>
    <row r="1188" spans="1:7">
      <c r="A1188">
        <v>27</v>
      </c>
      <c r="B1188">
        <v>-165.16499999999999</v>
      </c>
      <c r="C1188">
        <v>32</v>
      </c>
      <c r="D1188">
        <v>7000</v>
      </c>
      <c r="E1188">
        <v>190</v>
      </c>
      <c r="F1188">
        <f>[1]!wallScanTrans(B1188,G1159,H1159,I1159,L1159)+J1159</f>
        <v>185.65460092195576</v>
      </c>
      <c r="G1188">
        <f t="shared" si="22"/>
        <v>9.9381542881409032E-2</v>
      </c>
    </row>
    <row r="1189" spans="1:7">
      <c r="A1189">
        <v>28</v>
      </c>
      <c r="B1189">
        <v>-165.10499999999999</v>
      </c>
      <c r="C1189">
        <v>33</v>
      </c>
      <c r="D1189">
        <v>7000</v>
      </c>
      <c r="E1189">
        <v>200</v>
      </c>
      <c r="F1189">
        <f>[1]!wallScanTrans(B1189,G1159,H1159,I1159,L1159)+J1159</f>
        <v>185.65460092195576</v>
      </c>
      <c r="G1189">
        <f t="shared" si="22"/>
        <v>1.0289523735417625</v>
      </c>
    </row>
    <row r="1190" spans="1:7">
      <c r="A1190">
        <v>29</v>
      </c>
      <c r="B1190">
        <v>-165.04</v>
      </c>
      <c r="C1190">
        <v>33</v>
      </c>
      <c r="D1190">
        <v>7000</v>
      </c>
      <c r="E1190">
        <v>203</v>
      </c>
      <c r="F1190">
        <f>[1]!wallScanTrans(B1190,G1159,H1159,I1159,L1159)+J1159</f>
        <v>185.65460092195576</v>
      </c>
      <c r="G1190">
        <f t="shared" si="22"/>
        <v>1.4820830993922063</v>
      </c>
    </row>
    <row r="1191" spans="1:7">
      <c r="A1191">
        <v>30</v>
      </c>
      <c r="B1191">
        <v>-164.98</v>
      </c>
      <c r="C1191">
        <v>32</v>
      </c>
      <c r="D1191">
        <v>7000</v>
      </c>
      <c r="E1191">
        <v>191</v>
      </c>
      <c r="F1191">
        <f>[1]!wallScanTrans(B1191,G1159,H1159,I1159,L1159)+J1159</f>
        <v>185.65460092195576</v>
      </c>
      <c r="G1191">
        <f t="shared" si="22"/>
        <v>0.14959838378825233</v>
      </c>
    </row>
    <row r="1192" spans="1:7">
      <c r="A1192">
        <v>31</v>
      </c>
      <c r="B1192">
        <v>-164.91</v>
      </c>
      <c r="C1192">
        <v>33</v>
      </c>
      <c r="D1192">
        <v>7000</v>
      </c>
      <c r="E1192">
        <v>171</v>
      </c>
      <c r="F1192">
        <f>[1]!wallScanTrans(B1192,G1159,H1159,I1159,L1159)+J1159</f>
        <v>185.65460092195576</v>
      </c>
      <c r="G1192">
        <f t="shared" si="22"/>
        <v>1.2558908080806239</v>
      </c>
    </row>
    <row r="1193" spans="1:7">
      <c r="A1193">
        <v>32</v>
      </c>
      <c r="B1193">
        <v>-164.85499999999999</v>
      </c>
      <c r="C1193">
        <v>32</v>
      </c>
      <c r="D1193">
        <v>7000</v>
      </c>
      <c r="E1193">
        <v>189</v>
      </c>
      <c r="F1193">
        <f>[1]!wallScanTrans(B1193,G1159,H1159,I1159,L1159)+J1159</f>
        <v>185.65460092195576</v>
      </c>
      <c r="G1193">
        <f t="shared" si="22"/>
        <v>5.9215317414704961E-2</v>
      </c>
    </row>
    <row r="1194" spans="1:7">
      <c r="A1194">
        <v>33</v>
      </c>
      <c r="B1194">
        <v>-164.77500000000001</v>
      </c>
      <c r="C1194">
        <v>32</v>
      </c>
      <c r="D1194">
        <v>7000</v>
      </c>
      <c r="E1194">
        <v>168</v>
      </c>
      <c r="F1194">
        <f>[1]!wallScanTrans(B1194,G1159,H1159,I1159,L1159)+J1159</f>
        <v>185.65460092195576</v>
      </c>
      <c r="G1194">
        <f t="shared" si="22"/>
        <v>1.8552674625804835</v>
      </c>
    </row>
    <row r="1195" spans="1:7">
      <c r="A1195">
        <v>34</v>
      </c>
      <c r="B1195">
        <v>-164.715</v>
      </c>
      <c r="C1195">
        <v>32</v>
      </c>
      <c r="D1195">
        <v>7000</v>
      </c>
      <c r="E1195">
        <v>173</v>
      </c>
      <c r="F1195">
        <f>[1]!wallScanTrans(B1195,G1159,H1159,I1159,L1159)+J1159</f>
        <v>185.65460092195576</v>
      </c>
      <c r="G1195">
        <f t="shared" si="22"/>
        <v>0.92565852308649499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D3:AC35"/>
  <sheetViews>
    <sheetView tabSelected="1" topLeftCell="C4" workbookViewId="0">
      <selection activeCell="J8" sqref="J8"/>
    </sheetView>
  </sheetViews>
  <sheetFormatPr defaultRowHeight="15"/>
  <sheetData>
    <row r="3" spans="4:29">
      <c r="Q3">
        <f>700*11/15*(22+21)/3600</f>
        <v>6.1314814814814822</v>
      </c>
    </row>
    <row r="4" spans="4:29">
      <c r="F4">
        <v>6.5000000000000002E-2</v>
      </c>
    </row>
    <row r="5" spans="4:29">
      <c r="F5">
        <f>1.2*2/0.065</f>
        <v>36.92307692307692</v>
      </c>
    </row>
    <row r="7" spans="4:29">
      <c r="E7" s="5" t="s">
        <v>86</v>
      </c>
      <c r="F7" s="5"/>
      <c r="G7" s="5"/>
      <c r="H7" s="5"/>
      <c r="J7" t="s">
        <v>122</v>
      </c>
      <c r="M7" t="s">
        <v>121</v>
      </c>
      <c r="Q7" t="s">
        <v>100</v>
      </c>
      <c r="V7" t="s">
        <v>101</v>
      </c>
      <c r="Z7" t="s">
        <v>102</v>
      </c>
    </row>
    <row r="8" spans="4:29">
      <c r="D8" t="s">
        <v>87</v>
      </c>
      <c r="E8" t="s">
        <v>88</v>
      </c>
      <c r="F8" t="s">
        <v>89</v>
      </c>
      <c r="G8" t="s">
        <v>90</v>
      </c>
      <c r="H8" t="s">
        <v>91</v>
      </c>
      <c r="J8" t="s">
        <v>99</v>
      </c>
      <c r="M8" t="s">
        <v>109</v>
      </c>
      <c r="N8" t="s">
        <v>110</v>
      </c>
      <c r="Q8" t="s">
        <v>89</v>
      </c>
      <c r="R8" t="s">
        <v>90</v>
      </c>
      <c r="S8" t="s">
        <v>91</v>
      </c>
      <c r="V8" t="s">
        <v>89</v>
      </c>
      <c r="W8" t="s">
        <v>90</v>
      </c>
      <c r="X8" t="s">
        <v>91</v>
      </c>
      <c r="Z8" t="s">
        <v>89</v>
      </c>
      <c r="AA8" t="s">
        <v>90</v>
      </c>
      <c r="AB8" t="s">
        <v>91</v>
      </c>
      <c r="AC8" t="s">
        <v>103</v>
      </c>
    </row>
    <row r="9" spans="4:29">
      <c r="D9">
        <v>1</v>
      </c>
      <c r="E9">
        <v>-167.48</v>
      </c>
      <c r="F9">
        <f>E9-0.8</f>
        <v>-168.28</v>
      </c>
      <c r="G9">
        <v>-15.914999999999999</v>
      </c>
      <c r="H9">
        <v>126.25</v>
      </c>
      <c r="J9">
        <f>'980034'!H15</f>
        <v>-167.23638735751615</v>
      </c>
      <c r="K9">
        <f>J9-E9</f>
        <v>0.24361264248383918</v>
      </c>
      <c r="M9">
        <f>'980034'!H649</f>
        <v>-167.21867741885771</v>
      </c>
      <c r="N9">
        <f>M9-J9</f>
        <v>1.7709938658441615E-2</v>
      </c>
      <c r="P9">
        <v>1</v>
      </c>
      <c r="Q9">
        <f>J9+0.15</f>
        <v>-167.08638735751614</v>
      </c>
      <c r="R9">
        <f>G9</f>
        <v>-15.914999999999999</v>
      </c>
      <c r="S9">
        <f>H9</f>
        <v>126.25</v>
      </c>
      <c r="U9">
        <v>12</v>
      </c>
      <c r="V9">
        <f>J9+2.5</f>
        <v>-164.73638735751615</v>
      </c>
      <c r="W9">
        <f>G9</f>
        <v>-15.914999999999999</v>
      </c>
      <c r="X9">
        <f>H9</f>
        <v>126.25</v>
      </c>
      <c r="Z9">
        <f>$J$15+AC9</f>
        <v>-167.26732117093394</v>
      </c>
      <c r="AA9">
        <f>$G$15</f>
        <v>-16.21</v>
      </c>
      <c r="AB9">
        <f>$H$15</f>
        <v>66.674999999999997</v>
      </c>
      <c r="AC9">
        <v>0.45</v>
      </c>
    </row>
    <row r="10" spans="4:29">
      <c r="D10">
        <v>2</v>
      </c>
      <c r="E10">
        <v>-167.18</v>
      </c>
      <c r="F10">
        <f t="shared" ref="F10:F19" si="0">E10-0.8</f>
        <v>-167.98000000000002</v>
      </c>
      <c r="G10">
        <v>-16.035</v>
      </c>
      <c r="H10">
        <v>117.755</v>
      </c>
      <c r="J10">
        <f>'980034'!H69</f>
        <v>-166.82158791848548</v>
      </c>
      <c r="K10">
        <f t="shared" ref="K10:K19" si="1">J10-E10</f>
        <v>0.35841208151452975</v>
      </c>
      <c r="M10">
        <f>'980034'!H700</f>
        <v>-166.77536459643522</v>
      </c>
      <c r="N10">
        <f t="shared" ref="N10:N19" si="2">M10-J10</f>
        <v>4.6223322050252591E-2</v>
      </c>
      <c r="P10">
        <v>2</v>
      </c>
      <c r="Q10">
        <f t="shared" ref="Q10:Q19" si="3">J10+0.15</f>
        <v>-166.67158791848547</v>
      </c>
      <c r="R10">
        <f t="shared" ref="R10:R19" si="4">G10</f>
        <v>-16.035</v>
      </c>
      <c r="S10">
        <f t="shared" ref="S10:S19" si="5">H10</f>
        <v>117.755</v>
      </c>
      <c r="U10">
        <f>U9+1</f>
        <v>13</v>
      </c>
      <c r="V10">
        <f t="shared" ref="V10:V19" si="6">J10+2.5</f>
        <v>-164.32158791848548</v>
      </c>
      <c r="W10">
        <f t="shared" ref="W10:W19" si="7">G10</f>
        <v>-16.035</v>
      </c>
      <c r="X10">
        <f t="shared" ref="X10:X19" si="8">H10</f>
        <v>117.755</v>
      </c>
      <c r="Z10">
        <f t="shared" ref="Z10:Z15" si="9">$J$15+AC10</f>
        <v>-166.96732117093393</v>
      </c>
      <c r="AA10">
        <f t="shared" ref="AA10:AA15" si="10">$G$15</f>
        <v>-16.21</v>
      </c>
      <c r="AB10">
        <f t="shared" ref="AB10:AB15" si="11">$H$15</f>
        <v>66.674999999999997</v>
      </c>
      <c r="AC10">
        <v>0.75</v>
      </c>
    </row>
    <row r="11" spans="4:29">
      <c r="D11">
        <v>3</v>
      </c>
      <c r="E11">
        <v>-167.315</v>
      </c>
      <c r="F11">
        <f t="shared" si="0"/>
        <v>-168.11500000000001</v>
      </c>
      <c r="G11">
        <v>-16.035</v>
      </c>
      <c r="H11">
        <v>107.54</v>
      </c>
      <c r="J11">
        <f>'980034'!H120</f>
        <v>-167.06888526817966</v>
      </c>
      <c r="K11">
        <f t="shared" si="1"/>
        <v>0.2461147318203416</v>
      </c>
      <c r="M11">
        <f>'980034'!H751</f>
        <v>-166.98697346872402</v>
      </c>
      <c r="N11">
        <f t="shared" si="2"/>
        <v>8.1911799455639311E-2</v>
      </c>
      <c r="P11">
        <v>3</v>
      </c>
      <c r="Q11">
        <f t="shared" si="3"/>
        <v>-166.91888526817965</v>
      </c>
      <c r="R11">
        <f t="shared" si="4"/>
        <v>-16.035</v>
      </c>
      <c r="S11">
        <f t="shared" si="5"/>
        <v>107.54</v>
      </c>
      <c r="U11">
        <f t="shared" ref="U11:U19" si="12">U10+1</f>
        <v>14</v>
      </c>
      <c r="V11">
        <f t="shared" si="6"/>
        <v>-164.56888526817966</v>
      </c>
      <c r="W11">
        <f t="shared" si="7"/>
        <v>-16.035</v>
      </c>
      <c r="X11">
        <f t="shared" si="8"/>
        <v>107.54</v>
      </c>
      <c r="Z11">
        <f t="shared" si="9"/>
        <v>-166.66732117093392</v>
      </c>
      <c r="AA11">
        <f t="shared" si="10"/>
        <v>-16.21</v>
      </c>
      <c r="AB11">
        <f t="shared" si="11"/>
        <v>66.674999999999997</v>
      </c>
      <c r="AC11">
        <v>1.05</v>
      </c>
    </row>
    <row r="12" spans="4:29">
      <c r="D12">
        <v>4</v>
      </c>
      <c r="E12">
        <v>-166.19</v>
      </c>
      <c r="F12">
        <f t="shared" si="0"/>
        <v>-166.99</v>
      </c>
      <c r="G12">
        <v>-16.195</v>
      </c>
      <c r="H12">
        <v>96.715000000000003</v>
      </c>
      <c r="J12">
        <f>'980034'!H171</f>
        <v>-165.92412934786455</v>
      </c>
      <c r="K12">
        <f t="shared" si="1"/>
        <v>0.26587065213544747</v>
      </c>
      <c r="M12">
        <f>'980034'!H802</f>
        <v>-165.84386547576037</v>
      </c>
      <c r="N12">
        <f t="shared" si="2"/>
        <v>8.0263872104183065E-2</v>
      </c>
      <c r="P12">
        <v>4</v>
      </c>
      <c r="Q12">
        <f t="shared" si="3"/>
        <v>-165.77412934786454</v>
      </c>
      <c r="R12">
        <f t="shared" si="4"/>
        <v>-16.195</v>
      </c>
      <c r="S12">
        <f t="shared" si="5"/>
        <v>96.715000000000003</v>
      </c>
      <c r="U12">
        <f t="shared" si="12"/>
        <v>15</v>
      </c>
      <c r="V12">
        <f t="shared" si="6"/>
        <v>-163.42412934786455</v>
      </c>
      <c r="W12">
        <f t="shared" si="7"/>
        <v>-16.195</v>
      </c>
      <c r="X12">
        <f t="shared" si="8"/>
        <v>96.715000000000003</v>
      </c>
      <c r="Z12">
        <f t="shared" si="9"/>
        <v>-166.36732117093393</v>
      </c>
      <c r="AA12">
        <f t="shared" si="10"/>
        <v>-16.21</v>
      </c>
      <c r="AB12">
        <f t="shared" si="11"/>
        <v>66.674999999999997</v>
      </c>
      <c r="AC12">
        <v>1.35</v>
      </c>
    </row>
    <row r="13" spans="4:29">
      <c r="D13">
        <v>5</v>
      </c>
      <c r="E13">
        <v>-166.33500000000001</v>
      </c>
      <c r="F13">
        <f t="shared" si="0"/>
        <v>-167.13500000000002</v>
      </c>
      <c r="G13">
        <v>-16.195</v>
      </c>
      <c r="H13">
        <v>87.245000000000005</v>
      </c>
      <c r="J13">
        <f>'980034'!H222</f>
        <v>-166.11553478922869</v>
      </c>
      <c r="K13">
        <f t="shared" si="1"/>
        <v>0.2194652107713182</v>
      </c>
      <c r="M13">
        <f>'980034'!H853</f>
        <v>-166.08999390265768</v>
      </c>
      <c r="N13">
        <f t="shared" si="2"/>
        <v>2.5540886571008059E-2</v>
      </c>
      <c r="P13">
        <v>5</v>
      </c>
      <c r="Q13">
        <f t="shared" si="3"/>
        <v>-165.96553478922868</v>
      </c>
      <c r="R13">
        <f t="shared" si="4"/>
        <v>-16.195</v>
      </c>
      <c r="S13">
        <f t="shared" si="5"/>
        <v>87.245000000000005</v>
      </c>
      <c r="U13">
        <f t="shared" si="12"/>
        <v>16</v>
      </c>
      <c r="V13">
        <f t="shared" si="6"/>
        <v>-163.61553478922869</v>
      </c>
      <c r="W13">
        <f t="shared" si="7"/>
        <v>-16.195</v>
      </c>
      <c r="X13">
        <f t="shared" si="8"/>
        <v>87.245000000000005</v>
      </c>
      <c r="Z13">
        <f t="shared" si="9"/>
        <v>-166.06732117093392</v>
      </c>
      <c r="AA13">
        <f t="shared" si="10"/>
        <v>-16.21</v>
      </c>
      <c r="AB13">
        <f t="shared" si="11"/>
        <v>66.674999999999997</v>
      </c>
      <c r="AC13">
        <v>1.65</v>
      </c>
    </row>
    <row r="14" spans="4:29">
      <c r="D14">
        <v>6</v>
      </c>
      <c r="E14">
        <v>-166.20500000000001</v>
      </c>
      <c r="F14">
        <f t="shared" si="0"/>
        <v>-167.00500000000002</v>
      </c>
      <c r="G14">
        <v>-16.195</v>
      </c>
      <c r="H14">
        <v>78.08</v>
      </c>
      <c r="J14">
        <f>'980034'!H273</f>
        <v>-165.95792860389719</v>
      </c>
      <c r="K14">
        <f t="shared" si="1"/>
        <v>0.24707139610282525</v>
      </c>
      <c r="M14">
        <f>'980034'!H904</f>
        <v>-165.97007723290858</v>
      </c>
      <c r="N14">
        <f t="shared" si="2"/>
        <v>-1.2148629011392131E-2</v>
      </c>
      <c r="P14">
        <v>6</v>
      </c>
      <c r="Q14">
        <f t="shared" si="3"/>
        <v>-165.80792860389718</v>
      </c>
      <c r="R14">
        <f t="shared" si="4"/>
        <v>-16.195</v>
      </c>
      <c r="S14">
        <f t="shared" si="5"/>
        <v>78.08</v>
      </c>
      <c r="U14">
        <f t="shared" si="12"/>
        <v>17</v>
      </c>
      <c r="V14">
        <f t="shared" si="6"/>
        <v>-163.45792860389719</v>
      </c>
      <c r="W14">
        <f t="shared" si="7"/>
        <v>-16.195</v>
      </c>
      <c r="X14">
        <f t="shared" si="8"/>
        <v>78.08</v>
      </c>
      <c r="Z14">
        <f t="shared" si="9"/>
        <v>-165.76732117093394</v>
      </c>
      <c r="AA14">
        <f t="shared" si="10"/>
        <v>-16.21</v>
      </c>
      <c r="AB14">
        <f t="shared" si="11"/>
        <v>66.674999999999997</v>
      </c>
      <c r="AC14">
        <v>1.95</v>
      </c>
    </row>
    <row r="15" spans="4:29">
      <c r="D15">
        <v>7</v>
      </c>
      <c r="E15">
        <v>-167.845</v>
      </c>
      <c r="F15">
        <f t="shared" si="0"/>
        <v>-168.64500000000001</v>
      </c>
      <c r="G15">
        <v>-16.21</v>
      </c>
      <c r="H15">
        <v>66.674999999999997</v>
      </c>
      <c r="J15">
        <f>'980034'!H579</f>
        <v>-167.71732117093393</v>
      </c>
      <c r="K15">
        <f t="shared" si="1"/>
        <v>0.12767882906607042</v>
      </c>
      <c r="M15">
        <f>'980034'!H955</f>
        <v>-167.65341810444488</v>
      </c>
      <c r="N15">
        <f t="shared" si="2"/>
        <v>6.3903066489046978E-2</v>
      </c>
      <c r="P15">
        <v>7</v>
      </c>
      <c r="Q15">
        <f t="shared" si="3"/>
        <v>-167.56732117093392</v>
      </c>
      <c r="R15">
        <f t="shared" si="4"/>
        <v>-16.21</v>
      </c>
      <c r="S15">
        <f t="shared" si="5"/>
        <v>66.674999999999997</v>
      </c>
      <c r="U15">
        <f t="shared" si="12"/>
        <v>18</v>
      </c>
      <c r="V15">
        <f t="shared" si="6"/>
        <v>-165.21732117093393</v>
      </c>
      <c r="W15">
        <f t="shared" si="7"/>
        <v>-16.21</v>
      </c>
      <c r="X15">
        <f t="shared" si="8"/>
        <v>66.674999999999997</v>
      </c>
      <c r="Z15">
        <f t="shared" si="9"/>
        <v>-165.46732117093393</v>
      </c>
      <c r="AA15">
        <f t="shared" si="10"/>
        <v>-16.21</v>
      </c>
      <c r="AB15">
        <f t="shared" si="11"/>
        <v>66.674999999999997</v>
      </c>
      <c r="AC15">
        <v>2.25</v>
      </c>
    </row>
    <row r="16" spans="4:29">
      <c r="D16">
        <v>8</v>
      </c>
      <c r="E16">
        <v>-168.095</v>
      </c>
      <c r="F16">
        <f t="shared" si="0"/>
        <v>-168.89500000000001</v>
      </c>
      <c r="G16">
        <v>-16.41</v>
      </c>
      <c r="H16">
        <v>57.965000000000003</v>
      </c>
      <c r="J16">
        <f>'980034'!H375</f>
        <v>-167.91761409340486</v>
      </c>
      <c r="K16">
        <f t="shared" si="1"/>
        <v>0.1773859065951342</v>
      </c>
      <c r="M16">
        <f>'980034'!H1006</f>
        <v>-167.85825812572952</v>
      </c>
      <c r="N16">
        <f t="shared" si="2"/>
        <v>5.9355967675344345E-2</v>
      </c>
      <c r="P16">
        <v>8</v>
      </c>
      <c r="Q16">
        <f t="shared" si="3"/>
        <v>-167.76761409340486</v>
      </c>
      <c r="R16">
        <f t="shared" si="4"/>
        <v>-16.41</v>
      </c>
      <c r="S16">
        <f t="shared" si="5"/>
        <v>57.965000000000003</v>
      </c>
      <c r="U16">
        <f t="shared" si="12"/>
        <v>19</v>
      </c>
      <c r="V16">
        <f t="shared" si="6"/>
        <v>-165.41761409340486</v>
      </c>
      <c r="W16">
        <f t="shared" si="7"/>
        <v>-16.41</v>
      </c>
      <c r="X16">
        <f t="shared" si="8"/>
        <v>57.965000000000003</v>
      </c>
    </row>
    <row r="17" spans="4:24">
      <c r="D17">
        <v>9</v>
      </c>
      <c r="E17">
        <v>-167.315</v>
      </c>
      <c r="F17">
        <f t="shared" si="0"/>
        <v>-168.11500000000001</v>
      </c>
      <c r="G17">
        <v>-16.41</v>
      </c>
      <c r="H17">
        <v>47.49</v>
      </c>
      <c r="J17">
        <f>'980034'!H426</f>
        <v>-167.07016117949013</v>
      </c>
      <c r="K17">
        <f t="shared" si="1"/>
        <v>0.24483882050986949</v>
      </c>
      <c r="M17">
        <f>'980034'!H1057</f>
        <v>-167.03035431500274</v>
      </c>
      <c r="N17">
        <f t="shared" si="2"/>
        <v>3.9806864487388793E-2</v>
      </c>
      <c r="P17">
        <v>9</v>
      </c>
      <c r="Q17">
        <f t="shared" si="3"/>
        <v>-166.92016117949012</v>
      </c>
      <c r="R17">
        <f t="shared" si="4"/>
        <v>-16.41</v>
      </c>
      <c r="S17">
        <f t="shared" si="5"/>
        <v>47.49</v>
      </c>
      <c r="U17">
        <f t="shared" si="12"/>
        <v>20</v>
      </c>
      <c r="V17">
        <f t="shared" si="6"/>
        <v>-164.57016117949013</v>
      </c>
      <c r="W17">
        <f t="shared" si="7"/>
        <v>-16.41</v>
      </c>
      <c r="X17">
        <f t="shared" si="8"/>
        <v>47.49</v>
      </c>
    </row>
    <row r="18" spans="4:24">
      <c r="D18">
        <v>10</v>
      </c>
      <c r="E18">
        <v>-166.81</v>
      </c>
      <c r="F18">
        <f t="shared" si="0"/>
        <v>-167.61</v>
      </c>
      <c r="G18">
        <v>-16.41</v>
      </c>
      <c r="H18">
        <v>36.854999999999997</v>
      </c>
      <c r="J18">
        <f>'980034'!H477</f>
        <v>-166.53694448338905</v>
      </c>
      <c r="K18">
        <f t="shared" si="1"/>
        <v>0.27305551661095251</v>
      </c>
      <c r="M18">
        <f>'980034'!H1108</f>
        <v>-166.47660102011861</v>
      </c>
      <c r="N18">
        <f t="shared" si="2"/>
        <v>6.0343463270442044E-2</v>
      </c>
      <c r="P18">
        <v>10</v>
      </c>
      <c r="Q18">
        <f t="shared" si="3"/>
        <v>-166.38694448338904</v>
      </c>
      <c r="R18">
        <f t="shared" si="4"/>
        <v>-16.41</v>
      </c>
      <c r="S18">
        <f t="shared" si="5"/>
        <v>36.854999999999997</v>
      </c>
      <c r="U18">
        <f t="shared" si="12"/>
        <v>21</v>
      </c>
      <c r="V18">
        <f t="shared" si="6"/>
        <v>-164.03694448338905</v>
      </c>
      <c r="W18">
        <f t="shared" si="7"/>
        <v>-16.41</v>
      </c>
      <c r="X18">
        <f t="shared" si="8"/>
        <v>36.854999999999997</v>
      </c>
    </row>
    <row r="19" spans="4:24">
      <c r="D19">
        <v>11</v>
      </c>
      <c r="E19">
        <v>-166.07499999999999</v>
      </c>
      <c r="F19">
        <f t="shared" si="0"/>
        <v>-166.875</v>
      </c>
      <c r="G19">
        <v>-16.414999999999999</v>
      </c>
      <c r="H19">
        <v>26.965</v>
      </c>
      <c r="J19">
        <f>'980034'!H528</f>
        <v>-165.85152604233403</v>
      </c>
      <c r="K19">
        <f t="shared" si="1"/>
        <v>0.22347395766595923</v>
      </c>
      <c r="M19">
        <f>'980034'!H1159</f>
        <v>-165.78015755806214</v>
      </c>
      <c r="N19">
        <f t="shared" si="2"/>
        <v>7.1368484271886246E-2</v>
      </c>
      <c r="P19">
        <v>11</v>
      </c>
      <c r="Q19">
        <f t="shared" si="3"/>
        <v>-165.70152604233402</v>
      </c>
      <c r="R19">
        <f t="shared" si="4"/>
        <v>-16.414999999999999</v>
      </c>
      <c r="S19">
        <f t="shared" si="5"/>
        <v>26.965</v>
      </c>
      <c r="U19">
        <f t="shared" si="12"/>
        <v>22</v>
      </c>
      <c r="V19">
        <f t="shared" si="6"/>
        <v>-163.35152604233403</v>
      </c>
      <c r="W19">
        <f t="shared" si="7"/>
        <v>-16.414999999999999</v>
      </c>
      <c r="X19">
        <f t="shared" si="8"/>
        <v>26.965</v>
      </c>
    </row>
    <row r="23" spans="4:24">
      <c r="E23" s="5" t="s">
        <v>92</v>
      </c>
      <c r="F23" s="5"/>
      <c r="G23" s="5"/>
      <c r="H23" s="5"/>
    </row>
    <row r="24" spans="4:24">
      <c r="D24" t="s">
        <v>87</v>
      </c>
      <c r="E24" t="s">
        <v>88</v>
      </c>
      <c r="F24" t="s">
        <v>89</v>
      </c>
      <c r="G24" t="s">
        <v>90</v>
      </c>
      <c r="H24" t="s">
        <v>91</v>
      </c>
    </row>
    <row r="25" spans="4:24">
      <c r="D25" s="4" t="s">
        <v>93</v>
      </c>
      <c r="E25">
        <v>-167.19499999999999</v>
      </c>
      <c r="F25">
        <f>E25-1.2</f>
        <v>-168.39499999999998</v>
      </c>
      <c r="G25">
        <v>-16.574999999999999</v>
      </c>
      <c r="H25">
        <v>1.33</v>
      </c>
    </row>
    <row r="26" spans="4:24">
      <c r="D26" s="4" t="s">
        <v>94</v>
      </c>
      <c r="E26">
        <v>-167.46</v>
      </c>
      <c r="F26">
        <f t="shared" ref="F26:F35" si="13">E26-1.2</f>
        <v>-168.66</v>
      </c>
      <c r="G26">
        <v>-16.824999999999999</v>
      </c>
      <c r="H26">
        <v>-9.2949999999999999</v>
      </c>
    </row>
    <row r="27" spans="4:24">
      <c r="D27" s="4" t="s">
        <v>95</v>
      </c>
      <c r="E27">
        <v>-167.89</v>
      </c>
      <c r="F27">
        <f t="shared" si="13"/>
        <v>-169.08999999999997</v>
      </c>
      <c r="G27">
        <v>-16.835000000000001</v>
      </c>
      <c r="H27">
        <v>-19.355</v>
      </c>
    </row>
    <row r="28" spans="4:24">
      <c r="D28" s="4" t="s">
        <v>96</v>
      </c>
      <c r="E28">
        <v>-166.70500000000001</v>
      </c>
      <c r="F28">
        <f t="shared" si="13"/>
        <v>-167.905</v>
      </c>
      <c r="G28">
        <v>-16.88</v>
      </c>
      <c r="H28">
        <v>-28.96</v>
      </c>
    </row>
    <row r="29" spans="4:24">
      <c r="D29" s="4" t="s">
        <v>97</v>
      </c>
      <c r="E29">
        <v>-165.61</v>
      </c>
      <c r="F29">
        <f t="shared" si="13"/>
        <v>-166.81</v>
      </c>
      <c r="G29">
        <v>-17.190000000000001</v>
      </c>
      <c r="H29">
        <v>-40.08</v>
      </c>
    </row>
    <row r="30" spans="4:24">
      <c r="D30" s="4" t="s">
        <v>98</v>
      </c>
      <c r="E30">
        <v>-166.82</v>
      </c>
      <c r="F30">
        <f t="shared" si="13"/>
        <v>-168.01999999999998</v>
      </c>
      <c r="G30">
        <v>-17.190000000000001</v>
      </c>
      <c r="H30">
        <v>-49.094999999999999</v>
      </c>
    </row>
    <row r="31" spans="4:24">
      <c r="D31" s="4">
        <v>1</v>
      </c>
      <c r="E31">
        <v>-167.42</v>
      </c>
      <c r="F31">
        <f t="shared" si="13"/>
        <v>-168.61999999999998</v>
      </c>
      <c r="G31">
        <v>-17.12</v>
      </c>
      <c r="H31">
        <v>-58.37</v>
      </c>
    </row>
    <row r="32" spans="4:24">
      <c r="D32" s="4">
        <v>2</v>
      </c>
      <c r="E32">
        <v>-166.75</v>
      </c>
      <c r="F32">
        <f t="shared" si="13"/>
        <v>-167.95</v>
      </c>
      <c r="G32">
        <v>-17.225000000000001</v>
      </c>
      <c r="H32">
        <v>-67.325000000000003</v>
      </c>
    </row>
    <row r="33" spans="4:8">
      <c r="D33" s="4">
        <v>3</v>
      </c>
      <c r="E33">
        <v>-165.815</v>
      </c>
      <c r="F33">
        <f t="shared" si="13"/>
        <v>-167.01499999999999</v>
      </c>
      <c r="G33">
        <v>-17.225000000000001</v>
      </c>
      <c r="H33">
        <v>-78.364999999999995</v>
      </c>
    </row>
    <row r="34" spans="4:8">
      <c r="D34" s="4">
        <v>4</v>
      </c>
      <c r="E34">
        <v>-165.815</v>
      </c>
      <c r="F34">
        <f t="shared" si="13"/>
        <v>-167.01499999999999</v>
      </c>
      <c r="G34">
        <v>-17.225000000000001</v>
      </c>
      <c r="H34">
        <v>-89.21</v>
      </c>
    </row>
    <row r="35" spans="4:8">
      <c r="D35" s="4">
        <v>5</v>
      </c>
      <c r="E35">
        <v>-166.72499999999999</v>
      </c>
      <c r="F35">
        <f t="shared" si="13"/>
        <v>-167.92499999999998</v>
      </c>
      <c r="G35">
        <v>-17.594999999999999</v>
      </c>
      <c r="H35">
        <v>-100</v>
      </c>
    </row>
  </sheetData>
  <mergeCells count="2">
    <mergeCell ref="E7:H7"/>
    <mergeCell ref="E23:H2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980034</vt:lpstr>
      <vt:lpstr>Setup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2013-12-28T17:24:49Z</dcterms:created>
  <dcterms:modified xsi:type="dcterms:W3CDTF">2013-12-30T05:12:29Z</dcterms:modified>
</cp:coreProperties>
</file>